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360" windowWidth="29040" windowHeight="15840" activeTab="8"/>
  </bookViews>
  <sheets>
    <sheet name="0.1" sheetId="4" r:id="rId1"/>
    <sheet name="0.2" sheetId="5" r:id="rId2"/>
    <sheet name="101" sheetId="12" r:id="rId3"/>
    <sheet name="201" sheetId="22" r:id="rId4"/>
    <sheet name="202" sheetId="28" r:id="rId5"/>
    <sheet name="203" sheetId="29" r:id="rId6"/>
    <sheet name="204" sheetId="31" r:id="rId7"/>
    <sheet name="301" sheetId="30" r:id="rId8"/>
    <sheet name="401" sheetId="33"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dol2">#REF!</definedName>
    <definedName name="_dol2">#REF!</definedName>
    <definedName name="_Toc446844328">#REF!</definedName>
    <definedName name="A">#REF!</definedName>
    <definedName name="aa">#REF!</definedName>
    <definedName name="agregat">#REF!</definedName>
    <definedName name="cc">#REF!</definedName>
    <definedName name="CEVICU">#REF!</definedName>
    <definedName name="CEVIJE">#REF!</definedName>
    <definedName name="CEVINIRO">#REF!</definedName>
    <definedName name="DDDD">[1]Podatki!$A$45:$J$52</definedName>
    <definedName name="DOL">#REF!</definedName>
    <definedName name="DOO">#REF!</definedName>
    <definedName name="ENTALPIJA">#REF!</definedName>
    <definedName name="Excel_BuiltIn_Print_Area_1">#REF!</definedName>
    <definedName name="Excel_BuiltIn_Print_Area_1_1">#REF!</definedName>
    <definedName name="Excel_BuiltIn_Print_Area_1_1_1_1">"$#REF!.$A$1:$F$625"</definedName>
    <definedName name="Excel_BuiltIn_Print_Area_2_1_3">#REF!</definedName>
    <definedName name="Excel_BuiltIn_Print_Area_3_1">#REF!</definedName>
    <definedName name="Excel_BuiltIn_Print_Area_3_1_1">#REF!</definedName>
    <definedName name="Excel_BuiltIn_Print_Area_3_1_1_1">#REF!</definedName>
    <definedName name="Excel_BuiltIn_Print_Area_4_1_1">#REF!</definedName>
    <definedName name="Excel_BuiltIn_Print_Area_4_1_1_1">#REF!</definedName>
    <definedName name="Excel_BuiltIn_Print_Area_4_1_1_1_1">#REF!</definedName>
    <definedName name="Excel_BuiltIn_Print_Area_4_1_1_1_1_1">"$#REF!.$A$1:$F$65"</definedName>
    <definedName name="Excel_BuiltIn_Print_Area_5_1">#REF!</definedName>
    <definedName name="Excel_BuiltIn_Print_Area_5_1_1">#REF!</definedName>
    <definedName name="Excel_BuiltIn_Print_Area_5_1_1_1">"$#REF!.$A$1:$F$29"</definedName>
    <definedName name="Excel_BuiltIn_Print_Area_6_1">#REF!</definedName>
    <definedName name="Excel_BuiltIn_Print_Area_6_1_1">"$#REF!.$A$1:$F$136"</definedName>
    <definedName name="Excel_BuiltIn_Print_Area_7_1">#REF!</definedName>
    <definedName name="f">[2]VODOVOD!#REF!</definedName>
    <definedName name="HX">#REF!</definedName>
    <definedName name="investicija">[3]Rekapitulacija_SD!#REF!</definedName>
    <definedName name="izves">#REF!</definedName>
    <definedName name="izvesek">#REF!</definedName>
    <definedName name="JANUS05" localSheetId="6">[4]Podatki!$A$45:$J$52</definedName>
    <definedName name="JANUS05">[5]Podatki!$A$45:$J$52</definedName>
    <definedName name="JEKLO_SD">#REF!</definedName>
    <definedName name="K">[6]Sum!$G$38</definedName>
    <definedName name="KANALI">#REF!</definedName>
    <definedName name="krogelne_pipe">'[7]CENE MATERIALA'!$D$108:$F$122</definedName>
    <definedName name="KVSV5328A">#REF!</definedName>
    <definedName name="KVSV5329A">#REF!</definedName>
    <definedName name="NAP">#REF!</definedName>
    <definedName name="nep_vent">'[7]CENE MATERIALA'!$D$220:$F$225</definedName>
    <definedName name="oddusek">#REF!</definedName>
    <definedName name="oprema">#REF!</definedName>
    <definedName name="PODATKI">#REF!</definedName>
    <definedName name="_xlnm.Print_Area" localSheetId="0">'0.1'!$A$1:$B$23</definedName>
    <definedName name="_xlnm.Print_Area" localSheetId="1">'0.2'!$A$1:$B$26</definedName>
    <definedName name="_xlnm.Print_Area" localSheetId="2">'101'!$A$1:$E$111</definedName>
    <definedName name="_xlnm.Print_Area" localSheetId="3">'201'!$A$1:$E$79</definedName>
    <definedName name="_xlnm.Print_Area" localSheetId="4">'202'!$A$1:$E$79</definedName>
    <definedName name="_xlnm.Print_Area" localSheetId="5">'203'!$A$1:$E$69</definedName>
    <definedName name="_xlnm.Print_Area" localSheetId="6">'204'!$A$1:$E$177</definedName>
    <definedName name="_xlnm.Print_Area" localSheetId="7">'301'!$A$1:$E$173</definedName>
    <definedName name="_xlnm.Print_Area" localSheetId="8">'401'!$A$1:$E$60</definedName>
    <definedName name="PPENT">#REF!</definedName>
    <definedName name="PPVOL">#REF!</definedName>
    <definedName name="Print_Area_MI">#REF!</definedName>
    <definedName name="Print_area_mi2">#REF!</definedName>
    <definedName name="qqqqqqqqqqqqqqqqqqq">#REF!</definedName>
    <definedName name="svetilka">#REF!</definedName>
    <definedName name="_xlnm.Print_Titles" localSheetId="2">'101'!$3:$4</definedName>
    <definedName name="_xlnm.Print_Titles" localSheetId="3">'201'!$3:$4</definedName>
    <definedName name="_xlnm.Print_Titles" localSheetId="4">'202'!$3:$4</definedName>
    <definedName name="_xlnm.Print_Titles" localSheetId="5">'203'!$3:$4</definedName>
    <definedName name="_xlnm.Print_Titles" localSheetId="6">'204'!$3:$4</definedName>
    <definedName name="_xlnm.Print_Titles" localSheetId="7">'301'!$3:$4</definedName>
    <definedName name="_xlnm.Print_Titles" localSheetId="8">'401'!$3:$4</definedName>
    <definedName name="totem">#REF!</definedName>
    <definedName name="totm">#REF!</definedName>
    <definedName name="VISZR">#REF!</definedName>
    <definedName name="xx">'[8]CEHLKL-6-12'!$B$12:$H$997</definedName>
    <definedName name="Y">#REF!</definedName>
    <definedName name="z">[2]VODOVOD!#REF!</definedName>
    <definedName name="zastavka">#REF!</definedName>
    <definedName name="_xlnm.Database">#REF!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8" i="33" l="1"/>
  <c r="G55" i="33"/>
  <c r="G90" i="30"/>
  <c r="G89" i="30"/>
  <c r="G87" i="30"/>
  <c r="G85" i="30"/>
  <c r="G84" i="30"/>
  <c r="G82" i="30"/>
  <c r="G80" i="30"/>
  <c r="G79" i="30"/>
  <c r="G78" i="30"/>
  <c r="G77" i="30"/>
  <c r="G171" i="30"/>
  <c r="G170" i="30"/>
  <c r="A22" i="5"/>
  <c r="B22" i="5"/>
  <c r="B24" i="5"/>
  <c r="A24" i="5"/>
  <c r="B20" i="5"/>
  <c r="A20" i="5"/>
  <c r="B19" i="5"/>
  <c r="A19" i="5"/>
  <c r="B18" i="5"/>
  <c r="A18" i="5"/>
  <c r="B17" i="5"/>
  <c r="A17" i="5"/>
  <c r="G136" i="30"/>
  <c r="G135" i="30"/>
  <c r="G134" i="30"/>
  <c r="G133" i="30"/>
  <c r="G132" i="30"/>
  <c r="G131" i="30"/>
  <c r="G130" i="30"/>
  <c r="G64" i="30"/>
  <c r="G63" i="30"/>
  <c r="G62" i="30"/>
  <c r="G61" i="30"/>
  <c r="G60" i="30"/>
  <c r="G59" i="30"/>
  <c r="G58" i="30"/>
  <c r="G57" i="30"/>
  <c r="G56" i="30"/>
  <c r="G109" i="30"/>
  <c r="G108" i="30"/>
  <c r="G106" i="30"/>
  <c r="G105" i="30"/>
  <c r="G104" i="30"/>
  <c r="G103" i="30"/>
  <c r="G102" i="30"/>
  <c r="G99" i="30"/>
  <c r="G98" i="30"/>
  <c r="G97" i="30"/>
  <c r="G76" i="30"/>
  <c r="G74" i="30"/>
  <c r="G42" i="30"/>
  <c r="G27" i="30"/>
  <c r="G21" i="30"/>
  <c r="G19" i="30"/>
  <c r="G26" i="30"/>
  <c r="G14" i="30"/>
  <c r="G121" i="31"/>
  <c r="G116" i="31"/>
  <c r="G67" i="29"/>
  <c r="G72" i="28"/>
  <c r="G72" i="22"/>
  <c r="G13" i="33"/>
  <c r="G12" i="33"/>
  <c r="G11" i="33"/>
  <c r="G50" i="33"/>
  <c r="G45" i="33"/>
  <c r="G7" i="33"/>
  <c r="G6" i="33"/>
  <c r="G5" i="33"/>
  <c r="A5" i="33"/>
  <c r="A11" i="33" s="1"/>
  <c r="C60" i="33"/>
  <c r="G59" i="33"/>
  <c r="G54" i="33"/>
  <c r="G53" i="33"/>
  <c r="G52" i="33"/>
  <c r="G51" i="33"/>
  <c r="G49" i="33"/>
  <c r="G48" i="33"/>
  <c r="G47" i="33"/>
  <c r="G46" i="33"/>
  <c r="G44" i="33"/>
  <c r="G43" i="33"/>
  <c r="G42" i="33"/>
  <c r="G41" i="33"/>
  <c r="G40" i="33"/>
  <c r="G39" i="33"/>
  <c r="G38" i="33"/>
  <c r="G37" i="33"/>
  <c r="G36" i="33"/>
  <c r="G35" i="33"/>
  <c r="G34" i="33"/>
  <c r="G33" i="33"/>
  <c r="G32" i="33"/>
  <c r="G31" i="33"/>
  <c r="G30" i="33"/>
  <c r="G29" i="33"/>
  <c r="G28" i="33"/>
  <c r="G27" i="33"/>
  <c r="G26" i="33"/>
  <c r="G25" i="33"/>
  <c r="G24" i="33"/>
  <c r="G23" i="33"/>
  <c r="G22" i="33"/>
  <c r="G21" i="33"/>
  <c r="G20" i="33"/>
  <c r="G19" i="33"/>
  <c r="G18" i="33"/>
  <c r="G17" i="33"/>
  <c r="G16" i="33"/>
  <c r="G15" i="33"/>
  <c r="G14" i="33"/>
  <c r="G4" i="33"/>
  <c r="G57" i="12"/>
  <c r="G175" i="31"/>
  <c r="G138" i="31"/>
  <c r="G137" i="31"/>
  <c r="G136" i="31"/>
  <c r="G135" i="31"/>
  <c r="G128" i="31"/>
  <c r="G127" i="31"/>
  <c r="G126" i="31"/>
  <c r="G125" i="31"/>
  <c r="G124" i="31"/>
  <c r="G123" i="31"/>
  <c r="G122" i="31"/>
  <c r="G119" i="31"/>
  <c r="G118" i="31"/>
  <c r="G36" i="31"/>
  <c r="G33" i="31"/>
  <c r="G32" i="31"/>
  <c r="G31" i="31"/>
  <c r="G30" i="31"/>
  <c r="G29" i="31"/>
  <c r="G45" i="31"/>
  <c r="G42" i="31"/>
  <c r="G41" i="31"/>
  <c r="G40" i="31"/>
  <c r="G39" i="31"/>
  <c r="G38" i="31"/>
  <c r="C177" i="31"/>
  <c r="G176" i="31"/>
  <c r="G170" i="31"/>
  <c r="G169" i="31"/>
  <c r="G168" i="31"/>
  <c r="G167" i="31"/>
  <c r="G166" i="31"/>
  <c r="G165" i="31"/>
  <c r="G164" i="31"/>
  <c r="G163" i="31"/>
  <c r="G162" i="31"/>
  <c r="G161" i="31"/>
  <c r="G160" i="31"/>
  <c r="G159" i="31"/>
  <c r="G158" i="31"/>
  <c r="G157" i="31"/>
  <c r="G156" i="31"/>
  <c r="G155" i="31"/>
  <c r="G154" i="31"/>
  <c r="G153" i="31"/>
  <c r="G152" i="31"/>
  <c r="G151" i="31"/>
  <c r="G150" i="31"/>
  <c r="G149" i="31"/>
  <c r="G148" i="31"/>
  <c r="G147" i="31"/>
  <c r="G146" i="31"/>
  <c r="G145" i="31"/>
  <c r="G144" i="31"/>
  <c r="G143" i="31"/>
  <c r="G142" i="31"/>
  <c r="G141" i="31"/>
  <c r="G140" i="31"/>
  <c r="G139" i="31"/>
  <c r="G133" i="31"/>
  <c r="G132" i="31"/>
  <c r="G131" i="31"/>
  <c r="G130" i="31"/>
  <c r="G129" i="31"/>
  <c r="G114" i="31"/>
  <c r="G113" i="31"/>
  <c r="G112" i="31"/>
  <c r="G111" i="31"/>
  <c r="G110" i="31"/>
  <c r="G109" i="31"/>
  <c r="G108" i="31"/>
  <c r="G107" i="31"/>
  <c r="G106" i="31"/>
  <c r="G105" i="31"/>
  <c r="G104" i="31"/>
  <c r="G103" i="31"/>
  <c r="G102" i="31"/>
  <c r="G101" i="31"/>
  <c r="G100" i="31"/>
  <c r="G99" i="31"/>
  <c r="G98" i="31"/>
  <c r="G97" i="31"/>
  <c r="G96" i="31"/>
  <c r="G95" i="31"/>
  <c r="G94" i="31"/>
  <c r="G93" i="31"/>
  <c r="G92" i="31"/>
  <c r="G91" i="31"/>
  <c r="G90" i="31"/>
  <c r="G89" i="31"/>
  <c r="G88" i="31"/>
  <c r="G87" i="31"/>
  <c r="G86" i="31"/>
  <c r="G85" i="31"/>
  <c r="G84" i="31"/>
  <c r="G83" i="31"/>
  <c r="G82" i="31"/>
  <c r="G81" i="31"/>
  <c r="G80" i="31"/>
  <c r="G79" i="31"/>
  <c r="G78" i="31"/>
  <c r="G77" i="31"/>
  <c r="G76" i="31"/>
  <c r="G75" i="31"/>
  <c r="G74" i="31"/>
  <c r="G73" i="31"/>
  <c r="G72" i="31"/>
  <c r="G71" i="31"/>
  <c r="G70" i="31"/>
  <c r="G69" i="31"/>
  <c r="G68" i="31"/>
  <c r="G67" i="31"/>
  <c r="G66" i="31"/>
  <c r="G65" i="31"/>
  <c r="G64" i="31"/>
  <c r="G63" i="31"/>
  <c r="G62" i="31"/>
  <c r="G61" i="31"/>
  <c r="G60" i="31"/>
  <c r="G59" i="31"/>
  <c r="G58" i="31"/>
  <c r="G57" i="31"/>
  <c r="G56" i="31"/>
  <c r="G55" i="31"/>
  <c r="G54" i="31"/>
  <c r="G53" i="31"/>
  <c r="G52" i="31"/>
  <c r="G50" i="31"/>
  <c r="G49" i="31"/>
  <c r="G48" i="31"/>
  <c r="G47" i="31"/>
  <c r="G46" i="31"/>
  <c r="G26" i="31"/>
  <c r="G24" i="31"/>
  <c r="G23" i="31"/>
  <c r="G22" i="31"/>
  <c r="G18" i="31"/>
  <c r="G17" i="31"/>
  <c r="G15" i="31"/>
  <c r="G14" i="31"/>
  <c r="G13" i="31"/>
  <c r="G12" i="31"/>
  <c r="G11" i="31"/>
  <c r="G10" i="31"/>
  <c r="G8" i="31"/>
  <c r="G7" i="31"/>
  <c r="G4" i="31"/>
  <c r="C173" i="30"/>
  <c r="G172" i="30"/>
  <c r="G165" i="30"/>
  <c r="G164" i="30"/>
  <c r="G163" i="30"/>
  <c r="G162" i="30"/>
  <c r="G161" i="30"/>
  <c r="G160" i="30"/>
  <c r="G159" i="30"/>
  <c r="G158" i="30"/>
  <c r="G157" i="30"/>
  <c r="G156" i="30"/>
  <c r="G155" i="30"/>
  <c r="G154" i="30"/>
  <c r="G153" i="30"/>
  <c r="G152" i="30"/>
  <c r="G151" i="30"/>
  <c r="G150" i="30"/>
  <c r="G149" i="30"/>
  <c r="G148" i="30"/>
  <c r="G147" i="30"/>
  <c r="G146" i="30"/>
  <c r="G145" i="30"/>
  <c r="G144" i="30"/>
  <c r="G143" i="30"/>
  <c r="G142" i="30"/>
  <c r="G141" i="30"/>
  <c r="G140" i="30"/>
  <c r="G139" i="30"/>
  <c r="G138" i="30"/>
  <c r="G137" i="30"/>
  <c r="G129" i="30"/>
  <c r="G128" i="30"/>
  <c r="G127" i="30"/>
  <c r="G126" i="30"/>
  <c r="G125" i="30"/>
  <c r="G124" i="30"/>
  <c r="G123" i="30"/>
  <c r="G122" i="30"/>
  <c r="G121" i="30"/>
  <c r="G120" i="30"/>
  <c r="G119" i="30"/>
  <c r="G118" i="30"/>
  <c r="G117" i="30"/>
  <c r="G116" i="30"/>
  <c r="G115" i="30"/>
  <c r="G114" i="30"/>
  <c r="F114" i="30"/>
  <c r="G113" i="30"/>
  <c r="F113" i="30"/>
  <c r="G112" i="30"/>
  <c r="F112" i="30"/>
  <c r="G111" i="30"/>
  <c r="F111" i="30"/>
  <c r="G110" i="30"/>
  <c r="G96" i="30"/>
  <c r="G95" i="30"/>
  <c r="F95" i="30"/>
  <c r="G94" i="30"/>
  <c r="F94" i="30"/>
  <c r="G93" i="30"/>
  <c r="F93" i="30"/>
  <c r="G92" i="30"/>
  <c r="F92" i="30"/>
  <c r="G91" i="30"/>
  <c r="G72" i="30"/>
  <c r="G70" i="30"/>
  <c r="G68" i="30"/>
  <c r="G67" i="30"/>
  <c r="G66" i="30"/>
  <c r="G65" i="30"/>
  <c r="G55" i="30"/>
  <c r="G54" i="30"/>
  <c r="G53" i="30"/>
  <c r="G52" i="30"/>
  <c r="G51" i="30"/>
  <c r="G50" i="30"/>
  <c r="G49" i="30"/>
  <c r="G48" i="30"/>
  <c r="G47" i="30"/>
  <c r="G46" i="30"/>
  <c r="G45" i="30"/>
  <c r="G44" i="30"/>
  <c r="G43" i="30"/>
  <c r="G40" i="30"/>
  <c r="G37" i="30"/>
  <c r="G36" i="30"/>
  <c r="G35" i="30"/>
  <c r="G34" i="30"/>
  <c r="G33" i="30"/>
  <c r="G32" i="30"/>
  <c r="G31" i="30"/>
  <c r="G30" i="30"/>
  <c r="G29" i="30"/>
  <c r="G28" i="30"/>
  <c r="G25" i="30"/>
  <c r="G23" i="30"/>
  <c r="G22" i="30"/>
  <c r="G20" i="30"/>
  <c r="G18" i="30"/>
  <c r="G17" i="30"/>
  <c r="G16" i="30"/>
  <c r="G13" i="30"/>
  <c r="G12" i="30"/>
  <c r="G11" i="30"/>
  <c r="G10" i="30"/>
  <c r="G9" i="30"/>
  <c r="G7" i="30"/>
  <c r="G5" i="30"/>
  <c r="A5" i="30"/>
  <c r="A50" i="30"/>
  <c r="G4" i="30"/>
  <c r="G9" i="29"/>
  <c r="A7" i="29"/>
  <c r="C69" i="29"/>
  <c r="G62" i="29"/>
  <c r="G57" i="29"/>
  <c r="G53" i="29"/>
  <c r="G47" i="29"/>
  <c r="G46" i="29"/>
  <c r="G41" i="29"/>
  <c r="G35" i="29"/>
  <c r="G29" i="29"/>
  <c r="G20" i="29"/>
  <c r="C79" i="28"/>
  <c r="G77" i="28"/>
  <c r="G67" i="28"/>
  <c r="G62" i="28"/>
  <c r="G58" i="28"/>
  <c r="G57" i="28"/>
  <c r="G56" i="28"/>
  <c r="G55" i="28"/>
  <c r="G54" i="28"/>
  <c r="G52" i="28"/>
  <c r="G50" i="28"/>
  <c r="G48" i="28"/>
  <c r="G47" i="28"/>
  <c r="G41" i="28"/>
  <c r="G40" i="28"/>
  <c r="G35" i="28"/>
  <c r="G29" i="28"/>
  <c r="G23" i="28"/>
  <c r="G14" i="28"/>
  <c r="A5" i="28"/>
  <c r="C111" i="12"/>
  <c r="C79" i="22"/>
  <c r="G77" i="22"/>
  <c r="G58" i="22"/>
  <c r="G57" i="22"/>
  <c r="G56" i="22"/>
  <c r="G55" i="22"/>
  <c r="G54" i="22"/>
  <c r="G52" i="22"/>
  <c r="G50" i="22"/>
  <c r="G48" i="22"/>
  <c r="G109" i="12"/>
  <c r="G108" i="12"/>
  <c r="G107" i="12"/>
  <c r="G106" i="12"/>
  <c r="G62" i="12"/>
  <c r="G60" i="12"/>
  <c r="G59" i="12"/>
  <c r="G33" i="12"/>
  <c r="G32" i="12"/>
  <c r="G31" i="12"/>
  <c r="G30" i="12"/>
  <c r="G29" i="12"/>
  <c r="G28" i="12"/>
  <c r="G27" i="12"/>
  <c r="G39" i="12"/>
  <c r="G26" i="12"/>
  <c r="G25" i="12"/>
  <c r="G24" i="12"/>
  <c r="G23" i="12"/>
  <c r="G22" i="12"/>
  <c r="G21" i="12"/>
  <c r="G20" i="12"/>
  <c r="A14" i="4"/>
  <c r="A15" i="4"/>
  <c r="A16" i="4" s="1"/>
  <c r="A17" i="4" s="1"/>
  <c r="A18" i="4" s="1"/>
  <c r="A19" i="4" s="1"/>
  <c r="A20" i="4" s="1"/>
  <c r="A21" i="4" s="1"/>
  <c r="A22" i="4" s="1"/>
  <c r="A23" i="4" s="1"/>
  <c r="G7" i="12"/>
  <c r="G105" i="12"/>
  <c r="G104" i="12"/>
  <c r="G100" i="12"/>
  <c r="G96" i="12"/>
  <c r="G92" i="12"/>
  <c r="G88" i="12"/>
  <c r="G82" i="12"/>
  <c r="G76" i="12"/>
  <c r="G75" i="12"/>
  <c r="G74" i="12"/>
  <c r="G68" i="12"/>
  <c r="G51" i="12"/>
  <c r="G45" i="12"/>
  <c r="G19" i="12"/>
  <c r="G13" i="12"/>
  <c r="G67" i="22"/>
  <c r="G62" i="22"/>
  <c r="G47" i="22"/>
  <c r="G41" i="22"/>
  <c r="G40" i="22"/>
  <c r="G35" i="22"/>
  <c r="G29" i="22"/>
  <c r="G23" i="22"/>
  <c r="G14" i="22"/>
  <c r="A5" i="22"/>
  <c r="A16" i="22"/>
  <c r="A31" i="22" s="1"/>
  <c r="B15" i="5"/>
  <c r="A15" i="5"/>
  <c r="B3" i="5"/>
  <c r="B4" i="5"/>
  <c r="B5" i="5"/>
  <c r="B7" i="5"/>
  <c r="B8" i="5"/>
  <c r="B9" i="5"/>
  <c r="B11" i="5"/>
  <c r="G79" i="28"/>
  <c r="G1" i="28" s="1"/>
  <c r="A16" i="28"/>
  <c r="A25" i="28"/>
  <c r="A43" i="28" s="1"/>
  <c r="A5" i="12"/>
  <c r="A9" i="12" s="1"/>
  <c r="A15" i="12" s="1"/>
  <c r="A31" i="28"/>
  <c r="A25" i="22"/>
  <c r="A37" i="28"/>
  <c r="A7" i="31"/>
  <c r="A29" i="31"/>
  <c r="A38" i="31"/>
  <c r="A47" i="31"/>
  <c r="A57" i="30"/>
  <c r="A66" i="30"/>
  <c r="G60" i="33" l="1"/>
  <c r="G1" i="33" s="1"/>
  <c r="G173" i="30"/>
  <c r="G1" i="30" s="1"/>
  <c r="G79" i="22"/>
  <c r="G1" i="22" s="1"/>
  <c r="A21" i="33"/>
  <c r="A49" i="28"/>
  <c r="G177" i="31"/>
  <c r="G1" i="31" s="1"/>
  <c r="G69" i="29"/>
  <c r="G1" i="29" s="1"/>
  <c r="A21" i="12"/>
  <c r="A78" i="30"/>
  <c r="A37" i="22"/>
  <c r="A58" i="31"/>
  <c r="A15" i="33"/>
  <c r="G111" i="12"/>
  <c r="G1" i="12" s="1"/>
  <c r="C26" i="5" s="1"/>
  <c r="A64" i="31"/>
  <c r="A74" i="31"/>
  <c r="A11" i="29"/>
  <c r="A28" i="12"/>
  <c r="A92" i="30" l="1"/>
  <c r="A43" i="22"/>
  <c r="A27" i="33"/>
  <c r="A98" i="30"/>
  <c r="A105" i="30" s="1"/>
  <c r="A54" i="28"/>
  <c r="A80" i="31"/>
  <c r="A22" i="29"/>
  <c r="A31" i="29" s="1"/>
  <c r="A35" i="12"/>
  <c r="A41" i="12"/>
  <c r="A47" i="12" s="1"/>
  <c r="A60" i="28" l="1"/>
  <c r="A64" i="28" s="1"/>
  <c r="A69" i="28" s="1"/>
  <c r="A111" i="30"/>
  <c r="A34" i="33"/>
  <c r="A38" i="33" s="1"/>
  <c r="A49" i="22"/>
  <c r="A53" i="12"/>
  <c r="A59" i="12" s="1"/>
  <c r="A86" i="31"/>
  <c r="A37" i="29"/>
  <c r="A117" i="30" l="1"/>
  <c r="A64" i="22"/>
  <c r="A74" i="28"/>
  <c r="A54" i="22"/>
  <c r="A60" i="22" s="1"/>
  <c r="A42" i="33"/>
  <c r="A92" i="31"/>
  <c r="A43" i="29"/>
  <c r="A64" i="12"/>
  <c r="A69" i="22" l="1"/>
  <c r="A74" i="22" s="1"/>
  <c r="A47" i="33"/>
  <c r="A52" i="33" s="1"/>
  <c r="A56" i="33" s="1"/>
  <c r="A124" i="30"/>
  <c r="A98" i="31"/>
  <c r="A49" i="29"/>
  <c r="A55" i="29" s="1"/>
  <c r="A59" i="29" s="1"/>
  <c r="A64" i="29" s="1"/>
  <c r="A70" i="12"/>
  <c r="A143" i="30" l="1"/>
  <c r="A148" i="30" s="1"/>
  <c r="A154" i="30" s="1"/>
  <c r="A159" i="30" s="1"/>
  <c r="A131" i="30"/>
  <c r="A138" i="30"/>
  <c r="A105" i="31"/>
  <c r="A78" i="12"/>
  <c r="A84" i="12" s="1"/>
  <c r="A90" i="12" s="1"/>
  <c r="A163" i="30" l="1"/>
  <c r="A167" i="30"/>
  <c r="A94" i="12"/>
  <c r="A98" i="12" s="1"/>
  <c r="A102" i="12" s="1"/>
  <c r="A107" i="12" s="1"/>
  <c r="A112" i="31"/>
  <c r="A118" i="31" s="1"/>
  <c r="A124" i="31" s="1"/>
  <c r="A130" i="31" l="1"/>
  <c r="A135" i="31" s="1"/>
  <c r="A140" i="31" s="1"/>
  <c r="A144" i="31" s="1"/>
  <c r="A149" i="31" s="1"/>
  <c r="A155" i="31" s="1"/>
  <c r="A159" i="31" s="1"/>
  <c r="A164" i="31" s="1"/>
  <c r="A168" i="31" s="1"/>
  <c r="A172" i="31" s="1"/>
</calcChain>
</file>

<file path=xl/sharedStrings.xml><?xml version="1.0" encoding="utf-8"?>
<sst xmlns="http://schemas.openxmlformats.org/spreadsheetml/2006/main" count="947" uniqueCount="426">
  <si>
    <t>Investitor:</t>
  </si>
  <si>
    <t>Objekt:</t>
  </si>
  <si>
    <t>ID:</t>
  </si>
  <si>
    <t>Vsi proizvajalci in tipi naprav in elementov v popisu materiala in del so navedeni  "kot na primer  (npr.:)". Oznake naprav služijo kot pomoč pri določitvi tehnične ustreznosti. Vse proizvajalce (tipe) naprav v popisu materiala in del potrdi investitor.</t>
  </si>
  <si>
    <t>Vse naprave in elemente se mora dobaviti z ustreznimi certifikati, atesti, garancijami, navodili za obratovanje in vzdrževanje v slovenskem jeziku.</t>
  </si>
  <si>
    <t>Pri vseh napravah in elementih je potrebno upoštevati transportne in vgradne stroške ter stroške zavarovanja in zaščite.</t>
  </si>
  <si>
    <t>Pri vseh elementih je potrebno upoštevati spojni in tesnilni material.</t>
  </si>
  <si>
    <t>Vse naprave in elemente mora vgraditi strokovno usposobljeno osebje, skladno z podrobnimi navodili proizvajalca. Po potrebi naprave vgradi osebje pooblaščeno za montažo.</t>
  </si>
  <si>
    <t>Pri vseh sistemih se upošteva tlačne preizkus, preizkuse tesnosti in druge potrebne preizkuse s sestavo zapisnikov.</t>
  </si>
  <si>
    <t>Pri vseh napravah je potrebno upoštevati stroške zagona, meritve, nastavitev obratovalnih količin in šolanje predstavnika investitorja, s sestavo zapisnikov.</t>
  </si>
  <si>
    <t>Pri ventilacijskih in klimatizacijskih napravah je potrebno upoštevati zahteve za preskus in prevzem sistema iz  pravilnika o prezračevanju in klimatizaciji stavb.</t>
  </si>
  <si>
    <t>REKAPITULACIJA - STROJNE INSTALACIJE</t>
  </si>
  <si>
    <t>m2</t>
  </si>
  <si>
    <t>SKUPAJ:</t>
  </si>
  <si>
    <t>No</t>
  </si>
  <si>
    <t>Opis</t>
  </si>
  <si>
    <t>količina</t>
  </si>
  <si>
    <t>enota</t>
  </si>
  <si>
    <t>Pri izdelavi ponudbe morajo biti vse spremembe proizvajalcev (tipov) naprav navedene in jasno označene. Spremembe potrdi investitor ali pooblaščeni nadzor nad izvedbo gradnje.</t>
  </si>
  <si>
    <t>Vsa dela na objektu se morajo izvajati v skladu z načrti ter popisi materiala in del faze PZI.</t>
  </si>
  <si>
    <t xml:space="preserve">npr.: </t>
  </si>
  <si>
    <t>GEBERIT</t>
  </si>
  <si>
    <t xml:space="preserve">tip: </t>
  </si>
  <si>
    <t xml:space="preserve">Dobava in montaža: </t>
  </si>
  <si>
    <t>kos</t>
  </si>
  <si>
    <t>npr.:</t>
  </si>
  <si>
    <t>tip:</t>
  </si>
  <si>
    <t>Dobava in montaža:</t>
  </si>
  <si>
    <t>m</t>
  </si>
  <si>
    <t>KOVINA</t>
  </si>
  <si>
    <t>DN15 (pN16)</t>
  </si>
  <si>
    <t>NOSILNI MATERIAL</t>
  </si>
  <si>
    <t>kg</t>
  </si>
  <si>
    <t>TLAČNI PREIZKUS</t>
  </si>
  <si>
    <t>Tlačni preizkusi strojnih instalacij. Vsi preizkusi se izvedejo skladno s standardi navedenimi v tehničnem poročilu.</t>
  </si>
  <si>
    <t>PRITRDILNI MATERIAL</t>
  </si>
  <si>
    <t>Spojni, tesnilni, nosilni in pritrdilni material, sestoječ iz: jekleni profili, pocinkan perforiran trak, navojne palice in vijaki z vložki za vgradnjo v zid ali beton</t>
  </si>
  <si>
    <t>ur</t>
  </si>
  <si>
    <t>KROGELNA PIPA N</t>
  </si>
  <si>
    <t>Krogelna pipa z notranjima navojnima priključkoma in zaporno ročico.</t>
  </si>
  <si>
    <t>Krogelna pipa z notranjim in zunanjim navojnim priključkom, zaporno ročico in nastavkom za gumi cev, komplet s tesnilnim materialom.</t>
  </si>
  <si>
    <t>DN 15 (pN16)</t>
  </si>
  <si>
    <t>Parozaporna izolacija iz ekspandiranega polimera,  odpornost na ogenj EN 13501: BL-s3, d0, cevaste oblike, difuzijska upornost (mi &gt; 7000), komplet z lepilom in samolepilnimi trakovi. 
Debelina: 10÷16 mm.</t>
  </si>
  <si>
    <t>PP KANALIZACIJSKA CEV</t>
  </si>
  <si>
    <t>Odtočna kanalizacijske cevi iz plipropilena - PP, z čašastim priključkom, po DIN 19560.
Komplet s fazonskimi kosti (kolena, odcepi, ekscentri, razširitvami, čistilnimi kosi, …).
Komplet s tesnili in pritrdilnim materialom.</t>
  </si>
  <si>
    <t>Ø50</t>
  </si>
  <si>
    <t>Spojni, tesnilni,  nosilni in pritrdilni materiala za cevi, sestoječega iz: varilni material,  nosilne objemke z zateznimi vijaki in gumiranim vložkom (npr: MUPRO), jeleni profili (NPU in NPL), jekleni pocinkani preforiran tak, jeklene navojne palice in jekleni vijaki (M8, M10, M12), vložki za vgradnjo v zid ali beton</t>
  </si>
  <si>
    <t>Sanitarna voda</t>
  </si>
  <si>
    <t>Fekalna kanalizacija</t>
  </si>
  <si>
    <t>Dobava in montaža</t>
  </si>
  <si>
    <t>ARMACELL</t>
  </si>
  <si>
    <t>AF-2 22 (DN 15)</t>
  </si>
  <si>
    <t xml:space="preserve">VALSIR </t>
  </si>
  <si>
    <t>SINTETIČNA IZOLACIJA</t>
  </si>
  <si>
    <t>GIBKA CEV</t>
  </si>
  <si>
    <t>Spojni, tesnilni, nosilni in pritrdilni material za kanale in prezračevalno napravo, jekleni profili, pocinkan perforiran trak, navojne palice in vijaki z vložki za vgradnjo v zid ali beton</t>
  </si>
  <si>
    <t>PIPA UMIVALNIK - ZIDNA KOMOLČNA</t>
  </si>
  <si>
    <t>NADOMETNI SIFON</t>
  </si>
  <si>
    <t>Nadometni sifon za pritrditev odtoka kondenza, s sifonom in protismradno zaporo - kroglico</t>
  </si>
  <si>
    <t>PRIKLOP NA OBSTOJEČ VODOVOD IN KANALIZACIJO</t>
  </si>
  <si>
    <t>Obveščanje, zapiranje in praznjenje obstoječega vodovoda, priklop nove cevi vodovoda in kanalizacije na obstoječo cev.</t>
  </si>
  <si>
    <t>DEMONTAŽNA DELA</t>
  </si>
  <si>
    <t>PROTIPOŽARNA ZAŠČITA CEVI</t>
  </si>
  <si>
    <t>PROTIPOŽARNA TESNILNA MASA</t>
  </si>
  <si>
    <t>Protipožarna tesnilna masa, deluje z ekspandiranjem, za zatesnitev prebojev cevi, ki so vodene skozi zidove in stropove na mejah požarnih sektorjev, komplet z dozirnikom za nanašanje, navodili, certifikati in kontrolnimi tablicami. Masa požarnega razreda B1 po DIN 4102.</t>
  </si>
  <si>
    <t xml:space="preserve">IMTUMEX </t>
  </si>
  <si>
    <t>Intumex S</t>
  </si>
  <si>
    <t>PROTIPOŽARNA MANŠETE</t>
  </si>
  <si>
    <t>*</t>
  </si>
  <si>
    <t>za cevi PP32÷110</t>
  </si>
  <si>
    <t>kompl</t>
  </si>
  <si>
    <t>ZUNANJA DX ENOTA</t>
  </si>
  <si>
    <t>NOTRANJA DX ENOTA</t>
  </si>
  <si>
    <t>U= 230 V</t>
  </si>
  <si>
    <t>KRMILNIK</t>
  </si>
  <si>
    <t>BAKRENA CEV - ROLA</t>
  </si>
  <si>
    <t>Bakrena brezšivn cev v roli, za instalacijo hlajenja - FREON, po ANSI, komplet s fazonskimi kosi (priključki, redukcije…), komplet  s parozaporno toplotno izolacijo.</t>
  </si>
  <si>
    <t>PVC Ø20</t>
  </si>
  <si>
    <t>L= 300 mm</t>
  </si>
  <si>
    <t>Temperatura zunanjega zraka - hlajenje: -15÷46°C</t>
  </si>
  <si>
    <t>MITSUBISHI</t>
  </si>
  <si>
    <t>Ø6,35 mm</t>
  </si>
  <si>
    <t>ELEKTRO POVEZAVA</t>
  </si>
  <si>
    <t>Električna povezava med zunanjo in notranjo enoto, dolžina trase cca. 20 m, komplet z zaščitno kabelsko polico in pritrdilnim materialom.</t>
  </si>
  <si>
    <t>Ø15,88 mm</t>
  </si>
  <si>
    <t>SINTETIČNA IZOLACIJA - PLOŠČE</t>
  </si>
  <si>
    <t>Parozaporna izolacija iz ekspandiranega polimera, odpornost na ogenj EN 13501: BL-s3, d0, v ploščah, difuzijska upornost (mi &gt; 7000), komplet z lepilom in samolepilnimi trakovi.</t>
  </si>
  <si>
    <t>SYSTEMAIR</t>
  </si>
  <si>
    <t>ZAŠČITNI KANAL</t>
  </si>
  <si>
    <t>POPIS MATERIALA IN DEL - STROJNE INSTALACIJE</t>
  </si>
  <si>
    <t>VODOVOD</t>
  </si>
  <si>
    <t>DN 20 (pN16)</t>
  </si>
  <si>
    <t>PODOMETNI SIFON</t>
  </si>
  <si>
    <t>TERMOMETER</t>
  </si>
  <si>
    <t>DN15</t>
  </si>
  <si>
    <t>Ø9,52 mm</t>
  </si>
  <si>
    <t>Npr.:</t>
  </si>
  <si>
    <t>DEMONTAŽA</t>
  </si>
  <si>
    <t>SPLOŠNA BOLNIŠNICA</t>
  </si>
  <si>
    <t>'DR. FRANCA DERGANCA" NOVA GORICA</t>
  </si>
  <si>
    <t>Ulica padlih borcev 13A, 5290 Šempeter pri Gorici</t>
  </si>
  <si>
    <t>Centralni nadzorni sistem CNS: Vsak krmilnik mora omogočati komunikacijo preko TCP/IP MODBUS protokola.  Omogočati mora branje relevantni podatkov o stanju naprave, obratovalne ure in vse napake z opisi. Omogočati mora vlivanje na delovanje naprave v smislu vklop/izklop in stopenjsko delovanje, če je to potrebno. Vsak krmilnik mora imeti brezpotencialni izhod DO: napaka in digitalni vhod DI: vklop/izklop naprave. V primeru da je možno stopenjsko krmiljenje, mora zagotoviti več DI.. Dobavitelj krmilnika mora ob dobavi izročiti dokumentacijo vseh razpoložljivih sponk s funkcionalnim opisom. Poleg tega mora izročiti tabelo lokacij spremenljivk, ki jih lahko beremo preko TCP/IP MODBUSA, kot tudi tabelo spremenljivk, na katere lahko vplivamo - vpisujemo vrednosti preko bus povezave. Za vse naprave je zahtevano delovanje po urniku. Urnik se vzpostavi centralno na nadzornem računalniku in se prenese na posamezne naprave.</t>
  </si>
  <si>
    <t>M4</t>
  </si>
  <si>
    <t xml:space="preserve"> </t>
  </si>
  <si>
    <t>Zidna enoročna mešalna baterija za umivalnik, z ročico za komolčno odpiranje, dolgi gibljiv izpust, komplet:
2× kromiranima rozetama,
1× kromiran izliv s sifonom DN32.
Korito v OPREMI.</t>
  </si>
  <si>
    <t>KONSTRUKCIJA - WC</t>
  </si>
  <si>
    <t>Nosilna konstrukcija za WC školjko, aktiviranje spredaj, za univerzalno vgradnjo, sestoječa iz: 
- jekleni okvir, površinko zaščiten s praškanjem in opleskan,
- predmontirani in izolirani splakovanik, za dvostopenjsko splakovanje, z dvostopenjskim plastičnim sprožilnim mehanizmom spredaj bele barve,
- nastavljive nogice 0÷20 cm,
- set za pritrditev WC školjke M12,
- nastavljiva montažna plošča za armaturne priključke, 
- armaturni priključek mrzle vode DN15-ZN,
- PE odtočno koleno Ø90,
- sifon
- drobni pritrdilni material.
H=112-130 cm</t>
  </si>
  <si>
    <t>Duofix 111.311.00.5  + tipka Selenite Eco</t>
  </si>
  <si>
    <t>H=112-130 cm</t>
  </si>
  <si>
    <t>WC ŠKOLJKA - STENSKA</t>
  </si>
  <si>
    <t>WC školjka iz sanitarnega porcelana s stenskim odtokom, komplet z:
- sedežna deska s sistemom upočasenega zapiranja, 
- drobni pritrdilni material za montažo na zid</t>
  </si>
  <si>
    <t>CERAMICA DOLOMITE</t>
  </si>
  <si>
    <t>GEMMA 2 J522501 + J523201</t>
  </si>
  <si>
    <t>B×L/H= 520×360/400 mm</t>
  </si>
  <si>
    <t>KROGELNA PIPA IZPUSTNA</t>
  </si>
  <si>
    <t>CEV - INOX, EN 10305-1</t>
  </si>
  <si>
    <t>Precizna Inox jeklena cev, nevarjene hladno vlečene cevi, EN 10305-1, iz nerjavnega jekla (Inox) 1.4401 EN 10088. 
Komplet s "PRESS" fitingi (kolena, T kosi, redukcije, spojke, ...).         
Za sanitarno pitno vodo, ogrevanje, plin,…</t>
  </si>
  <si>
    <t>GEBERIT MAPRESS</t>
  </si>
  <si>
    <t>DN 15 (18×1)</t>
  </si>
  <si>
    <t>Precizna Inox jeklena cev, nevarjene hladno vlečene cevi, EN 10305-1, iz nerjavnega jekla (Inox) 1.4401 EN 10088. 
Komplet s "PRESS" fitingi (kolena, T kosi, redukcije, spojke, ...).         
Za sanitarno pitno vodo,…</t>
  </si>
  <si>
    <t>Ø110</t>
  </si>
  <si>
    <t>HL</t>
  </si>
  <si>
    <t>Podometni sifon za pritrditev odtoka kondenza, s sifonom in protismradno zaporo - kroglico, z ohišjem in pokrovom.</t>
  </si>
  <si>
    <t>Ø32 - kondenz v zidu</t>
  </si>
  <si>
    <t>Obveščanje, zapiranje in praznjenje obstoječega vodovoda, demontaža obstoječih sanitarnih porabnikov s priključnimi pipami, odklop in demontaža odvečnih cevi in začepitev, odvoz na odpad ali v skladišče.</t>
  </si>
  <si>
    <t>KRONSKO VRTANJE LUKENJ V PLOŠČI IN ZIDOVIH</t>
  </si>
  <si>
    <r>
      <t xml:space="preserve">Vrtanje lukenj Ø65÷135 za potrebe novih razvodov, v AB plošči in zidovih, </t>
    </r>
    <r>
      <rPr>
        <b/>
        <sz val="10"/>
        <color indexed="8"/>
        <rFont val="Calibri"/>
        <family val="2"/>
        <charset val="238"/>
      </rPr>
      <t>globina do 25 cm</t>
    </r>
    <r>
      <rPr>
        <sz val="10"/>
        <color theme="1"/>
        <rFont val="Calibri"/>
        <family val="2"/>
        <charset val="238"/>
      </rPr>
      <t>, komplet s s čiščenjem.</t>
    </r>
  </si>
  <si>
    <t>101</t>
  </si>
  <si>
    <t>DX HLAJENJE OPERATERJI - DX.1</t>
  </si>
  <si>
    <t>MUZ-AP25VG</t>
  </si>
  <si>
    <t>Medij: R32</t>
  </si>
  <si>
    <t>Razred energetske učinkovitosti hlajenja: A+++</t>
  </si>
  <si>
    <t>I_del= 7,1 A</t>
  </si>
  <si>
    <t>AxB/H= 800×285/500</t>
  </si>
  <si>
    <t>Temperatura zunanjega zraka - hlajenje: -10÷46°C</t>
  </si>
  <si>
    <t>MSZ-AP25VG</t>
  </si>
  <si>
    <t xml:space="preserve">Q°g_n= 2,4 kW </t>
  </si>
  <si>
    <t xml:space="preserve">Q°h_n= 2,5 kW </t>
  </si>
  <si>
    <r>
      <t xml:space="preserve">Notraja hladilna enota za stensko montažo - vidna, z direktno ekspanzijo (DX) sestoječa  iz: maskirno plastično ohišje, DX uparjalnik, ventilator z elektromotorjem, lovilno korito za kondez, </t>
    </r>
    <r>
      <rPr>
        <b/>
        <sz val="10"/>
        <rFont val="Calibri"/>
        <family val="2"/>
        <charset val="238"/>
      </rPr>
      <t>črpalka kondenza</t>
    </r>
    <r>
      <rPr>
        <sz val="10"/>
        <rFont val="Calibri"/>
        <family val="2"/>
        <charset val="238"/>
      </rPr>
      <t>, filter, maskirno ohišje z zajemno in vpihovalno rešetko iz UV odporne plastike, ter z vsem potrebnim pritrdilnim in nosilnim materialom.</t>
    </r>
  </si>
  <si>
    <t>Daljinski krmilnik hladine enote, komplet z zidnim nosilcem, zagon, kontrola delovanja, nastavitev obratovalnih parametrov, šolanje predstavnika investitorja.</t>
  </si>
  <si>
    <t>Zaščitni kanal iz pocinkane pločevine s pokrovom, za vodenje razvoda freona vidno po strehi, komplet z drobnim pritrdilnim materialom.</t>
  </si>
  <si>
    <t>100×50 mm</t>
  </si>
  <si>
    <t>PODSTAVEK ZUNANJE ENOTE</t>
  </si>
  <si>
    <t>Bakrena cev v palicah (L=5 m), za kondenz. 
Komplet s fitingi (loki, odcepi, redukcije…), ter materialom za  lotanje.</t>
  </si>
  <si>
    <t>Cu 22</t>
  </si>
  <si>
    <t>SINTETIČNA IZOLACIJA KONDENZA</t>
  </si>
  <si>
    <t>Parozaporna izolacija iz ekspandiranega polimera,  odpornost na ogenj EN 13501: BL-s3, d0, cevaste oblike, difuzijska upornost (mi &gt; 7000), komplet z lepilom in samolepilnimi trakovi. 
Debelina: 10 mm.</t>
  </si>
  <si>
    <t>BAKRENA CEV - KONDENZ</t>
  </si>
  <si>
    <t>AF-2 22 (DN 20)</t>
  </si>
  <si>
    <t>Armiranobetonski podstavek zunanje DX enote, podložen z XPS debeline 5,0 cm in gradbeno folijoi - filc.</t>
  </si>
  <si>
    <t>A×B/H=900×400/100 mm</t>
  </si>
  <si>
    <t>Zunanja hladilna enota z direktno ekspanzijo sestoječa iz: pločevinasto ohišje, kompresor, zračni ventilatorski kondenzator z elektromotorjem, freonska instalacija (termostatiski ventili, varnostna tlačna stikala, varnostni ventili...), s krmilno avtomatiko naprave, zidne nosilne konzole.
Lovilno korito kondenza s priključkom na cev.
Delovanje do zunanje temperatute -10 °C - zimsko hlajenje; -15 °C - ogrevanje.
Komplet s freonsko polnitvijo.
Invertersko delovanje.</t>
  </si>
  <si>
    <t>Gibka cev iz PVC, komplet z vijačno s spojkamo za odvod kondenza.</t>
  </si>
  <si>
    <t>202</t>
  </si>
  <si>
    <t>201</t>
  </si>
  <si>
    <t>DX HLAJENJE CT PROSTOR - DX.2</t>
  </si>
  <si>
    <t>MSZ-AP35VG</t>
  </si>
  <si>
    <t xml:space="preserve">Q°h_n= 3,5 kW </t>
  </si>
  <si>
    <t xml:space="preserve">Q°g_n= 2,9 kW </t>
  </si>
  <si>
    <t>I_del= 8,5 A</t>
  </si>
  <si>
    <t>203</t>
  </si>
  <si>
    <t>DX HLAJENJE ELEKTRO PROSTOR - DX.3</t>
  </si>
  <si>
    <t>To enoto se vgradi samo v primeru, da obstoječa hladilna enote ne odgovarja več povečanim zahtevam po hlajenju! O montaži se odloči na objektu v soglasju z investitorjem!</t>
  </si>
  <si>
    <t>DEMONTAŽA OBSTOJEČE ENOTE</t>
  </si>
  <si>
    <t>Obveščanje, zapiranje in praznjenje - vakuumiranje obstoječega DX sistema, odklop iz električnega napajanja, demontaža zunanje (na strehi objekta) in notranje stropne enote (1 kosi), krmilnik s povezavo, cevnih povezav, odvoz na odpad ali v skladišče.</t>
  </si>
  <si>
    <t>PUZ-ZM60VHA</t>
  </si>
  <si>
    <t>Razred energetske učinkovitosti hlajenja: A++</t>
  </si>
  <si>
    <t>I_del= 19,4 A</t>
  </si>
  <si>
    <t>AxB/H= 950×350/950</t>
  </si>
  <si>
    <t>PKA-M60KA</t>
  </si>
  <si>
    <t xml:space="preserve">Q°g_n= 7,0 kW </t>
  </si>
  <si>
    <t xml:space="preserve">Q°h_n= 6,1 kW </t>
  </si>
  <si>
    <t>Električna povezava med zunanjo in notranjo enoto, dolžina trase cca. 25 m, komplet z zaščitno kabelsko polico in pritrdilnim materialom.</t>
  </si>
  <si>
    <t>A×B/H=1100×500/100 mm</t>
  </si>
  <si>
    <t>cena/enota</t>
  </si>
  <si>
    <t>cena</t>
  </si>
  <si>
    <t>Osnovni elementi:</t>
  </si>
  <si>
    <t>DOVOD</t>
  </si>
  <si>
    <t>1× Žaluzija (ON-OFF) z elektromotornim pogonom (24 V).</t>
  </si>
  <si>
    <t>ODVOD</t>
  </si>
  <si>
    <t>1× Kasetni filter, ODVOD kvalitete M5, s tlačnimi stikali za kontrolo zamazanosti.</t>
  </si>
  <si>
    <t>L×B/H= 7.400×965/1.950 mm</t>
  </si>
  <si>
    <t>KRMILNA OMARA</t>
  </si>
  <si>
    <t>REŠETKA - ALUMINIJ ZUNANJA</t>
  </si>
  <si>
    <t>REŠETKA - ALUMINIJ ODVOD</t>
  </si>
  <si>
    <t>GIBLJIVA CEV ZVOČNO IZOLIRANA</t>
  </si>
  <si>
    <t>Gibljiva aluminijasta cev, zvočno izolirana s stekleno volno debeline 25 mm, aluminijasto parno zaporo in foljo, ojačana z jekleno spiralno. Negorljiva A1 - SIST EN 13501.</t>
  </si>
  <si>
    <t xml:space="preserve">SONOCONNECT </t>
  </si>
  <si>
    <t>LS25J - 125</t>
  </si>
  <si>
    <t>LS25J - 200</t>
  </si>
  <si>
    <t xml:space="preserve">GIBLJIVA ALUMINIJASTA CEV </t>
  </si>
  <si>
    <t>Gibljiva aluminijasta cev ojačana z jekleno spiralno. Negorljiva A1 - SIST EN 13501.</t>
  </si>
  <si>
    <t xml:space="preserve">ALUCONNECT </t>
  </si>
  <si>
    <t>LIGHT- 100</t>
  </si>
  <si>
    <t>LIGHT- 125</t>
  </si>
  <si>
    <t>b = 0,6÷1,2 mm</t>
  </si>
  <si>
    <t>AF-19 (b= 19,0 mm)</t>
  </si>
  <si>
    <t>IZOLACIJA - MINERALNA ROLA</t>
  </si>
  <si>
    <t>URSA</t>
  </si>
  <si>
    <t>DF 40/Ab; b= 50 mm</t>
  </si>
  <si>
    <t>ALUMINIJASTA ZAŠČITA</t>
  </si>
  <si>
    <t>b = 1,2 mm</t>
  </si>
  <si>
    <t>Spojni, tesnilni,  nosilni in pritrdilni materiala za kanale, sestoječega iz: varilni material,  nosilne objemke z zateznimi vijaki in gumiranim vložkom (npr: MUPRO), jeleni pocinkani profili (NPU in NPL), jekleni pocinkani perforiran tak, jeklene navojne palice in jekleni vijaki (M8, M10, M12), vložki za vgradnjo v zid ali beton, prirobnicami s tesnilnim in pritrdilnim materialom.</t>
  </si>
  <si>
    <t>Letne in zimske nastavitve in meritve klimatizacijskih sistemov, s strani pooblaščenega serviserja in izdaja ustreznih certifikatov.</t>
  </si>
  <si>
    <t>HVAC</t>
  </si>
  <si>
    <t>kpl</t>
  </si>
  <si>
    <t>HIDRAVLIČNA KRETNICA</t>
  </si>
  <si>
    <t>V° = 12,1 m3/h</t>
  </si>
  <si>
    <t>ZRAČNO HLAJENI HLADILNI AGREGAT</t>
  </si>
  <si>
    <t>R410A C</t>
  </si>
  <si>
    <t>EKSPANZIJSKA POSODA ZAPRTA</t>
  </si>
  <si>
    <t>ČRPALKA ELEKTRONSKA</t>
  </si>
  <si>
    <t>DN 32 (pN16)</t>
  </si>
  <si>
    <t>CEVNI DUŠILEC VIBRACIJ</t>
  </si>
  <si>
    <t>PIPA Z NASTAVKOM ZA CEV</t>
  </si>
  <si>
    <t>FAR</t>
  </si>
  <si>
    <t>Okrogli bimetalni termometer (D= 80 mm), s priključkom zadaj</t>
  </si>
  <si>
    <t>MANOMETER</t>
  </si>
  <si>
    <t>Okrogli manometer (D= 60 mm), z radialnim priključkom komplet z zapornim ventilom</t>
  </si>
  <si>
    <t>p= 0÷6 bar</t>
  </si>
  <si>
    <t>ODZRAČEVALNI VENTIL</t>
  </si>
  <si>
    <t>DN10 (pN10)</t>
  </si>
  <si>
    <t>b = 100 mm (DN &gt; DN65 )</t>
  </si>
  <si>
    <t>Spojni, tesnilni, nosilni in pritrdilni material za cevi, jekleni profili, pocinkan perforiran trak, navojne palice in vijaki z vložki za vgradnjo v zid ali beton</t>
  </si>
  <si>
    <t>NAPISI</t>
  </si>
  <si>
    <t>Plastičnih napisnih tablic z napisom v beli barvi za označevanje razvodov</t>
  </si>
  <si>
    <t>Modra</t>
  </si>
  <si>
    <t>SMERNE PUŠČICE</t>
  </si>
  <si>
    <t>Plastičnih smernih puščic za označevanje predtoka in povratka</t>
  </si>
  <si>
    <t>Rdeča</t>
  </si>
  <si>
    <t>GLIKOL</t>
  </si>
  <si>
    <t>SHEMA</t>
  </si>
  <si>
    <t>204</t>
  </si>
  <si>
    <t>PRAZNA KOMORA</t>
  </si>
  <si>
    <t>Natančne mere se vzame na objektu.</t>
  </si>
  <si>
    <t>Zagon hladilnega agregata in nastavitev obratovalnih parametrov, šolanje odgovorne osebe investitorja, z zapisnikom.</t>
  </si>
  <si>
    <t>Q°h = 18,7 kW (A35/W7 °C)</t>
  </si>
  <si>
    <t>razpon delovanja 25÷100 %</t>
  </si>
  <si>
    <t>v'=3,7 m3/h; dp=158 kPa</t>
  </si>
  <si>
    <t>LxB/H=1730x539/2005 mm</t>
  </si>
  <si>
    <t xml:space="preserve">m= 439 kg </t>
  </si>
  <si>
    <t>Lp(A)=42 dBA (10 m)</t>
  </si>
  <si>
    <t>t_zraka hlajenja= -10 °C ÷ + 45 °C</t>
  </si>
  <si>
    <t>L×B/H = 1000×500/1000 mm</t>
  </si>
  <si>
    <t>Lokacija na strehi, H= cca. 5,0 m.</t>
  </si>
  <si>
    <t>Modulno ohišje klimata izdelno iz aluminijastih profilov, dvostensko, z vmesno izolacijo iz kamene volne debeline 25 mm, požarno odporna razreda A1 po DIN 4102, naprava barvana s praškasto barvo RAL, z vrati z zapiralnim mehanizmom, nosilnimi nogami,…</t>
  </si>
  <si>
    <t>CALEFFI</t>
  </si>
  <si>
    <t>v'_n = 8,5 m3/h</t>
  </si>
  <si>
    <t>DN50</t>
  </si>
  <si>
    <t>548009</t>
  </si>
  <si>
    <t>Hidravlična ločnica z navojnimi priključki, z difuzijsko ločitveno pregrado, komplet s parozaporno toplotno izolacijo - hlajenje, praznilno pipico ter avtomatskim odzračevalnim ventilom.</t>
  </si>
  <si>
    <t>EDER</t>
  </si>
  <si>
    <t>COOL 18</t>
  </si>
  <si>
    <t>p0=0,7 bar</t>
  </si>
  <si>
    <t>p_max= 6,0 bar</t>
  </si>
  <si>
    <t>DN20</t>
  </si>
  <si>
    <t>Zaprta ekspanzijska posoda namenjena za vodo do 70°C, za hladilne sisteme, izdelana iz korozijsko zaščitenega ohišja iz varjene jeklene pločevine in membrane, polnjena z dušikom, priključkom za polnjenje zraka.
Komplet s certifikatom za tlačne posode.</t>
  </si>
  <si>
    <t>S certifikatom po PED direktivi.</t>
  </si>
  <si>
    <t>medij: voda + 35 % propilenglikol</t>
  </si>
  <si>
    <t>V= 18 L</t>
  </si>
  <si>
    <t>Krogelna pipa z notranjima navojnima priključkoma in zaporno ročico z možnostjo blokade v položaju ODPRTO.</t>
  </si>
  <si>
    <t>Elektronsko krmiljena obtočna črpalka z navojnimi priključki, z displejem za nastavitev pretočne količine in tlaka, komplet s tesnilnim in pritrdilnim materialom.</t>
  </si>
  <si>
    <t>IMP PUMPS</t>
  </si>
  <si>
    <t>NMT SMART 32/120</t>
  </si>
  <si>
    <t>V° = 1,3 m3/h</t>
  </si>
  <si>
    <t>dp = 105 kPa</t>
  </si>
  <si>
    <t>P=180 W (230 V)</t>
  </si>
  <si>
    <t>DN 32 (pN10)</t>
  </si>
  <si>
    <t>Čistilni kos z notranjima navojnima priključkoma.</t>
  </si>
  <si>
    <t>DN 32 (pN 16)</t>
  </si>
  <si>
    <t>Gumi dušilcev vibracij iz cele gume, z navojnimi priključki</t>
  </si>
  <si>
    <t>T= 0÷60°C</t>
  </si>
  <si>
    <t>DN 32 (35×1,5)</t>
  </si>
  <si>
    <t>SINTETIČNA IZOLACIJA - CEVAK</t>
  </si>
  <si>
    <t>Parozaporna izolacija iz ekspandiranega polimera,  odpornost na ogenj EN 13501: BL-s3, d0, cevaste oblike, difuzijska upornost (µ &gt; 10.000), komplet z lepilom in samolepilnimi trakovi.
Debelina 32 mm</t>
  </si>
  <si>
    <t>K-FLEX</t>
  </si>
  <si>
    <t>ST32 × 42 (DN 32)</t>
  </si>
  <si>
    <t>ZAŠČITA IZOLACIJE CEVI</t>
  </si>
  <si>
    <t>Zaščita toplotne izolacije cevi, s plaščem iz aluminijaste pločevine (min. 0,8 mm) in z drobnim spojnim materialom.</t>
  </si>
  <si>
    <t>CEVNI NOSILEC</t>
  </si>
  <si>
    <t>Dobava in montaža: Cevni nosilec z vgrajenim trdim poliuretanskih vložkov, difuzijska upornost (µ &gt; 10.000), za ločitev instalacije hlajenja od pridrdilnega in nosilnega materiala, komplet z lepilom in samolepilnimi trakovi.
Debelina toplotna izolacije 19 mm.</t>
  </si>
  <si>
    <t>RT-ST - DN  32</t>
  </si>
  <si>
    <t>Nestrupeni polipropilen glikol za polnjenje sistema toplotne črpalke do toplotnega prenosnika na primarni strani.</t>
  </si>
  <si>
    <t>L</t>
  </si>
  <si>
    <t>ANTIKOROZIJSKA ZAŠČITA IN BARVANJE</t>
  </si>
  <si>
    <t>Čiščenje in 2-krat korozijska zaščita in barvanje nosilnega materiala.</t>
  </si>
  <si>
    <t>Funkcionalna shema hlajenja CT naprave, v okvirju s steklom in z drobnim materialom za pritrditev na zid.</t>
  </si>
  <si>
    <t>Hlajenje</t>
  </si>
  <si>
    <t>PODSTAVEK ZUNANJE ENOTE IN ENOTE HIDRAVLIČNEGA MODULA</t>
  </si>
  <si>
    <t>Gibke gumijaste cevi v kineti v tlaku in cev odvoda kondenza od CT naprave do sifona se dobavi in montira v okviru opreme CT naprave.</t>
  </si>
  <si>
    <t>Pel_max= 13,2 kW (400 V)</t>
  </si>
  <si>
    <t>KROGELNA PIPA ZIDNA</t>
  </si>
  <si>
    <t>Krogelna pipa z notranjim in zunanjim navojnim priključkom, zaporno ročico in nastavkom za gumi cev, z zidno rozeto, komplet s tesnilnim materialom.</t>
  </si>
  <si>
    <t>ČISTILNI KOS</t>
  </si>
  <si>
    <t>DRAGER</t>
  </si>
  <si>
    <t xml:space="preserve">PRIKLJUČNA DOZA </t>
  </si>
  <si>
    <t>Odvzemna doza,  izdelana kot samozaporni ventil z dvema stopnjama zapiranja, z oznako plina - napisom in barva, po EN ISO 9170.</t>
  </si>
  <si>
    <t>medicinski kisik - O2</t>
  </si>
  <si>
    <t>PRIKLJUČNA DOZA</t>
  </si>
  <si>
    <t>Odvzemna doza, izdelana kot samozaporni ventil z dvema stopnjama zapiranja, z oznako plina - napisom in barva, po EN ISO 9170.</t>
  </si>
  <si>
    <t>medicinski zrak - MA</t>
  </si>
  <si>
    <t>BAKRENA CEV MEDICINSKI PLINI</t>
  </si>
  <si>
    <t>Ø12x1,0 mm (pN104)</t>
  </si>
  <si>
    <t>ZAŠČITA PREBOJEV CEVI</t>
  </si>
  <si>
    <t>Zaščitna cev pri prehodu inštalacije medicinskih plinov skozi stene in plošče, komplet s tesnjenje s trajno elastičnim kitom in vsem potrebnim montažnim, tesnilnim materialov, tablicami za označitev prehodov.</t>
  </si>
  <si>
    <t>OZNAČEVANJE SISTEMA MEDICINSKIH PLINOV</t>
  </si>
  <si>
    <t>Oznake sistema medicinskih plinov v skladu z ISO 5359</t>
  </si>
  <si>
    <t>PREIZKUS MEDICINSKIH PLINOV</t>
  </si>
  <si>
    <t>KONTROLA DELOVANJA</t>
  </si>
  <si>
    <t>Kontrola delovanja sistema kot celote (alarmi, povezave,..), sestava zapisnika, šolanje predstavnika investitorja.</t>
  </si>
  <si>
    <t>401</t>
  </si>
  <si>
    <t>MEDICINSKI PLINI</t>
  </si>
  <si>
    <t xml:space="preserve">za medicinski zrak </t>
  </si>
  <si>
    <t>Izvedba preizkusa medicinskih plinov, v skladu z SIST EN ISO 7396-1, pri končni montaži sistema medicinskih plinov, v prisotnosti odgovorne osebe montaže plinske inštalacije, odgovorne osebe investitorja, odgovorne osebe nadzora, komplet s sestavo zapisnika in potrditvijo zapisnikov.</t>
  </si>
  <si>
    <t>KONTROLA USTREZNOSTI OBSTOJEČEGA</t>
  </si>
  <si>
    <t>Obveščanje odgovorne osebe, zapiranje in praznjenje razvoda kisika in medicinskega zraka, demontaža neustreznih doz in dela cevnega priključka, odvoz na odpad ali v skladišče.</t>
  </si>
  <si>
    <t>VENTILACIJA KLIMAT KN1</t>
  </si>
  <si>
    <t>KOMPAKTNA KLIMATSKA NAPRAVA - HIGIENIK II</t>
  </si>
  <si>
    <t>Požarna zaščita cevnih razvodov, na prehodu požarnih sektrojev, v skladu s Smernica SZPV 408 Požarno varnostne zahteve za električne in cevne napeljave v stavbah.
Požarna tesnitev prebojev v spodnjo etažo.</t>
  </si>
  <si>
    <t>Protipožarna manšeta za montažo okoli odtočnih kanalizacijskih cevi, s pritrditvijo na strop ali zid, komplet z označitveno nalepko in certifikatom o ustreznosti.
Manšeta sestavljena iz kovinskega ohišja s pritrdili in termoekspanzijske mase.
Požarna odpornost 90 minut.
Požarna tesnitev prebojev v spodnjo etažo.</t>
  </si>
  <si>
    <t>ZAŠČITNI KANAL - PLASTIČEN</t>
  </si>
  <si>
    <t>Zaščitni kanal iz UV bele odporne plastike, s pokrovom, za vodenje razvoda freona in kondenza vidno objektu, komplet z drobnim pritrdilnim materialom.</t>
  </si>
  <si>
    <t>MUZ-AP35VG</t>
  </si>
  <si>
    <t>Komplet z:
- odvajalec zraka z varnostno izpustnim ventilom in avtomatskim odzračevalnim lončkom
- cirkulacijska črpalka
- ekspanzijska posoda 5,0 L
- filter na povratku iz sistema
- akumulator toplote V=112 L, z varnostno izpustnim ventilom, odzračevanjem in izpustno pipico, nameščen v ohišju pod agregat
- stikalo pretoka (flow switch)
- potopno temperaturno tipalo
- fleksibilni (antivibracijski) spojni kos 2× DN32
- daljinski krmilnik za montažo v prostor operaterja s kabelsko povezavo v dolžini 20 m
- komplet antivibracijskih podstavkov
- praznilna pipa</t>
  </si>
  <si>
    <t>SYSCROLL 20 Air EVO</t>
  </si>
  <si>
    <t>ESEER 4,08 W/W</t>
  </si>
  <si>
    <t>Komora klimata ZUNANJE izvedbe za montažo hidravličnega modula HA.1.</t>
  </si>
  <si>
    <t>5027 ROBOCAL</t>
  </si>
  <si>
    <t>Avtomatski odzračevalni ventil z navojnim priključkom, z avtomatskim prestreznikom zraka.</t>
  </si>
  <si>
    <t>DN 20 (22×1,2)</t>
  </si>
  <si>
    <t>Obveščanje odgovorne osebe, kontrola ustreznosti obstoječih zidnih doz za kisik in komprimiran medicinski zrak v prostoru CT-ja. Sestava zapisnika o ustreznosti.</t>
  </si>
  <si>
    <t>Vse postavke, ki sledijo se izvedejo, če so obstoječe doze neustrezne!</t>
  </si>
  <si>
    <t>Specialna bakrena cev po SIST EN 13348 oz po DIN 1786, izdelana z vlečenjem iz celega, znotraj in zunaj očiščena in razmaščena, žarjena v vakumu, specialne kvalitete za medicinske pline, z oznako, da je bila preiskušena na propustnost, kvaliteta Sf-Cu, po DIN 1786, cevi na konceh zaprte s plastičnimi čepi; z dodatkom na odrez in spajanje, kompletno z ustrezno količino vseh vrst fitingov po EN 1254 in EN 10242 (loki, kolena, T-kosi, reducirni kosi, spojke, itd.).
Cevi označene po celotni dolžini z vrsto plina.</t>
  </si>
  <si>
    <t xml:space="preserve">za medicinski kisik </t>
  </si>
  <si>
    <t>za medicinski zrak</t>
  </si>
  <si>
    <t>za medicinski kisik</t>
  </si>
  <si>
    <t>Dvoetažna klimatska naprava zunanje higienik II izvedbe, izdelana skladno z DIN 1946 – T4, SIST EN 13053 in VDI 6022,</t>
  </si>
  <si>
    <t>Kompaktna klimatska naprava ZUNANJE izvedbe, ohišje izdelano iz aluminijastega okvirja, ki ga sestavljajo toplotno izolirani aluminijasti profili in vogalniki, dvostenski pokrovi debeline 50 mm z vmesnim slojem mineralne volne. Zunanje stene pokrovov izdelane iz praškasto barvane pločevine, notranje praškasto barvana pločevina, dno in vodila iz nerjaveča pločevina 1.4301. 
Izolacija pokrovov je iz kamene volne. Požarna odpornost izolacije ustreza razredu A1 po DIN 4102.  
Vsi spoji so z notranje strani zatesnjeni s trajno elastičnimi EPDM tesnili, atestiranim za uporabo v čistih prostorih.</t>
  </si>
  <si>
    <t>1× Žaluzija (ON-OFF) z elektromotornim pogonom (24 V). Zajem zraka se podaljša z zajemnim kanalom.</t>
  </si>
  <si>
    <t>Mehanske lastnosti ohišja klimatske naprave po EN 1886 so naslednje: 
- mehanska stabilnost: razred D1
- tesnost ohišja pri negativnem tlaku -400 Pa: razred L1
- tesnost ohišja pri pozitivnem tlaku +700 Pa: razred L1
- tesnost vgrajenih filtrov pri negativnem tlaku -400 Pa: razred F9
- tesnost vgrajenih filtrov pri pozitivnem tlaku +400 Pa: razred F9
- toplotna prehodnost ohišja: razred T2
- faktor toplotnih mostov: razred TB2
- razred požarne odpornosti toplotne izolacije A1 po SIST EN 13501-1</t>
  </si>
  <si>
    <t>1× Vrečasti filter, DOVOD kvalitete F7, s tlačnimi stikali za kontrolo zamazanosti.</t>
  </si>
  <si>
    <t>1× Protitočni rekuperator toplote (kocka), z by-pass rešetko z motornim pogonom in elektromotornim pogonom. Enota s ploščnim rekuperatorjem ima obvodni kanal za zunanji zrak z obvodno žaluzijo in eliminator vodnih kapljic na strani odvodnega zraka, ki je sestavljen iz okvira iz korozijsko odpornega aluminija in lovilnih lamel iz PPTV. Pod rekuperatorjem in eliminatorjem je v dno integrirana banja za zbiranje in odvod kondenzata iz nerjavečega materiala.</t>
  </si>
  <si>
    <t>1× Prazna enota.</t>
  </si>
  <si>
    <t>1× Vrečati filter, DOVOD kvalitete F9, s tlačnimi stikali za kontrolo zamazanosti.
Enota ima možnost naknadne namestitve namestitev pršnih šob za parni vlažilnik pred filtrom.
Enota demontažne izvedbe, da jo je mogoče demontirati tako, da se jo premontira v drugi del kanala.</t>
  </si>
  <si>
    <t>1× Dovodni ventilator z integriranimi elektro komutiranimi (EC) motorjem in pripadajočo elektroniko, za zvezno vodenje delovanja.</t>
  </si>
  <si>
    <t>1× Zaščitni pokrov nad izpuhom z zaščitno mrežo.</t>
  </si>
  <si>
    <t>1× Odvodni ventilator z integriranimi elektro komutiranimi (EC) motorjem in pripadajočo elektroniko, za zvezno vodenje delovanja.
Izpuh zraka na komori čelno.</t>
  </si>
  <si>
    <t>KA HHO-2/1.5-D-R-50</t>
  </si>
  <si>
    <t>dovod zraka DOV =1.350 m3/h</t>
  </si>
  <si>
    <t>eksterni padec tlaka na dovodu DOV = 225 Pa</t>
  </si>
  <si>
    <r>
      <t>električna moč dovoda DOV = 0,75</t>
    </r>
    <r>
      <rPr>
        <sz val="10"/>
        <color indexed="10"/>
        <rFont val="Calibri"/>
        <family val="2"/>
        <charset val="238"/>
      </rPr>
      <t xml:space="preserve"> </t>
    </r>
    <r>
      <rPr>
        <sz val="10"/>
        <color theme="1"/>
        <rFont val="Calibri"/>
        <family val="2"/>
        <charset val="238"/>
      </rPr>
      <t>kW (230 V)</t>
    </r>
  </si>
  <si>
    <t>odvod zraka ODV = 1.400 m3/h</t>
  </si>
  <si>
    <t>eksterni padec tlaka na odvodu ODV = 235 Pa</t>
  </si>
  <si>
    <r>
      <t>električna moč odvoda ODV = 0,45</t>
    </r>
    <r>
      <rPr>
        <sz val="10"/>
        <color theme="1"/>
        <rFont val="Calibri"/>
        <family val="2"/>
        <charset val="238"/>
      </rPr>
      <t xml:space="preserve"> kW (230 V)</t>
    </r>
  </si>
  <si>
    <t>Izkoristem rekuperatoja toplote RRG = 89 %</t>
  </si>
  <si>
    <t>Vodni hladilnik / grelnik:</t>
  </si>
  <si>
    <t>grelna moč moč = 3,0 kW</t>
  </si>
  <si>
    <t>temperaturni režim ogrevanja: 40/35 °C</t>
  </si>
  <si>
    <t>temperaturni režim hlajenja: 7/12 °C</t>
  </si>
  <si>
    <t>hladilna moč = 10,0 kW</t>
  </si>
  <si>
    <t>Podatki za zimsko obdobje:
- zajemni zrak: t=-7 °C; 90 % r.v.
- notranji zrak t=+24 °C; 40% r.v.</t>
  </si>
  <si>
    <t>m = 1.050 kg</t>
  </si>
  <si>
    <t>1× Dušilna enota, izdelana iz nerjaveče pločevine, z vgrajenimi dušilnimi kulisami, s peroforirano pločevino po obodu notranjosti, z vgrajeno mineralno volno proti odnašanju do hitrosti &lt;20 m/s.
Dušilne kulise v skladu s VDI 6022 in DIN 1964.
Dolžina 1.280 mm. Skupni hrup na dovodu v objekt 33,7 dB(A) - merjeno na 2,0 m.</t>
  </si>
  <si>
    <t>1× Dušilna enota, izdelana iz nerjaveče pločevine, z vgrajenimi dušilnimi kulisami, s peroforirano pločevino po obodu notranjosti, z vgrajeno mineralno volno proti odnašanju do hitrosti &lt;20 m/s.
Dušilne kulise v skladu s VDI 6022 in DIN 1964.
Dolžina 880 mm. Skupni hrup na dovodu v objekt 25,5 dB(A) - merjeno na 2,0 m.</t>
  </si>
  <si>
    <t>3× sifon na priključkih kondenza
3× dušilci vibracij za priključitev klimatov na kanale
1× nosilni podstavek
1× komplet nosilnih nog s protivibracijskimi gumi vložki z nastavljivo nišino
1× zaščitna streha klimata</t>
  </si>
  <si>
    <t>Podatki za letno obdobje:
- zajemni zrak: t=+35 °C; 50 % r.v.
- notranji zrak t=+26 °C; 65 % r.v.</t>
  </si>
  <si>
    <t xml:space="preserve">Elektro krmilna omara klimata, komplet z ožičenjem klimata. </t>
  </si>
  <si>
    <t>1× Daljinski tablo, kot drugi uporabniški vmesnik, za namestitev v  prostoru operaterjev, ki omogoča osebju spreminjanje parametrov zraka, komplet s kabelsko povezavo dolžine trase 20 m.
Na zaslonu možen prikaz temperature. LED indikatorji na tipkovnici označujejo alarme, prisotnost napajanja in stanje naprave,...</t>
  </si>
  <si>
    <t>LINDAB</t>
  </si>
  <si>
    <t>Priključek na komori: Ø198</t>
  </si>
  <si>
    <t>Aluminijasta zajemna rešetka, s fiksnimi vodoranimi lamelami, z mrežo proti insektom, komplet z drobnim pritrdilnim materialom za v kanal.</t>
  </si>
  <si>
    <t>Aluminijasta odvodna rešetka, z vodoranimi lamelami.
Komplet z loputo za regulacijo pretočne količine zraka ter z drobnim materialom za pritrditev na pločevinasti kanal.</t>
  </si>
  <si>
    <t>Priključek na komori: Ø123</t>
  </si>
  <si>
    <t>Okrogli prezračevalni difuzor iz vroče cinkane pločevine aluzminijastega ohišja.
Bavano  RAL 9010 - bela.
Priključna komora iz pocinkane pločevine z regulacijsko loputo.</t>
  </si>
  <si>
    <t>Komplet z drobnim pritrdilnim materialom in dvema objemnima jeklenima spojkama s samozateznim vijakoma za priključitev na gibko cev.</t>
  </si>
  <si>
    <t>WLA-22 - 500×300</t>
  </si>
  <si>
    <t>AR-11/F - 325×225</t>
  </si>
  <si>
    <t>PREZRAČEVALNI VENTIL - ODVODNI</t>
  </si>
  <si>
    <t>Okrogli prezračevalni venil iz vroče cinkane pločevine.
Bavano  RAL 9010 - bela.</t>
  </si>
  <si>
    <t>Komplet z vgradnim okvirjem iz vroče cinkane pločevine za vgradnjo na okrogli kanal.</t>
  </si>
  <si>
    <t>KU 125 + VRGU</t>
  </si>
  <si>
    <t>CRL-100-MBB-100-100-E</t>
  </si>
  <si>
    <t>OKRLOGLI DIFUZOR - ODVODNI - KABINE</t>
  </si>
  <si>
    <t>Izolacija iz steklene volne v roli, prevlečena s parozaporno aluminijasto folijo, toplotna odpornost 0,040 W/m2K (SIST EN 13162), odpornost na ogenj F (SIST EN 13501-1), komplet z pritrdilnim materialom in  samolepilnimi trakovi.
Za kanale vodene vidno po okolici do klimata.</t>
  </si>
  <si>
    <t>Zaščita izoliranih cevi z aluminijasto pločevino vodenih vidno po okolici, spoji tesnjeni, komplet z drobnim spojnim materialom.</t>
  </si>
  <si>
    <t>301</t>
  </si>
  <si>
    <t>1× Elektronska regulacijska oprema s programabinlim krmilnikom PCO z nadzorno enoto in LCD zaslomom, za krmiljenje vseh delovnih, nadzornih in varnostnih funkcij klimata za priključitev klimata na centralni nadzorni sistem CNS  (MOD BUS -TCP ethernet).
Zagon klimata in nastavitev obratovalnih paramterov 
(leto / zima), šolanje predstavnika investitorja, sestava zapisnika.</t>
  </si>
  <si>
    <t>VENTILACIJSKI KANAL - OKROGLI IN PRAVOKOTNI</t>
  </si>
  <si>
    <t>Pravokotni in okrogli ventilacijski kanal iz pocinkane pločevine, izdelani po SIST EN 1505 IN SIST EN 1506. 
Komplet s fazonskimi kosi (kolena, odcepi, T-kosi, odcepi za gibke cevi, lopute za enkratno nastavitev, čistine odprtine, redukcije...),ter drobnim spojnim in pritrdilnim materialom. 
Vsi deli ventilacijskih kanalov se opremijo z prirobičnimi spoji in tesnili. Izvedba skladno s standardom SIST EN 1507: tesnost razred B.</t>
  </si>
  <si>
    <t>KOMPLET FILTROV</t>
  </si>
  <si>
    <t>Komplet filtrov klimatov za zamenjavo pred prevzemom sistema klimatizacije s strani investitorja.</t>
  </si>
  <si>
    <t>F7</t>
  </si>
  <si>
    <t>M5</t>
  </si>
  <si>
    <t>F9</t>
  </si>
  <si>
    <t>ČISTILNE ODPRTINE:</t>
  </si>
  <si>
    <t>Čistilna odprtina za montažo v spiro in pravokotni kanal.
Tu sta zajeta tudi skupni izpuh odpadnega zraka in skupni zajem svežega zraka klimatov v strojnici.</t>
  </si>
  <si>
    <t>za pravokotni kanal</t>
  </si>
  <si>
    <t>za cev DN160÷180</t>
  </si>
  <si>
    <t>19-12-04-1</t>
  </si>
  <si>
    <r>
      <t xml:space="preserve">Zračno hlajeni kompaktni hladilec vode, zunanje izvedbe, za montažo na streho.
Agregat sestoječ iz: ohišje iz protikorozijsko zaščitene barvana pločevine, servisna vrata, električna krmilna omarica, modul za zmanjšanje zagonskega električnega toka - mehki zagon, vklopno električno stikalo, sklop za delovanje hlajenja pri nizki zunanji temperaturi do -10 °C, zračni kondenzator (uparjalnik)zračni kondenzator, 2× aksialni ventilator z AC elektromotorjem, uparjalnik z direktno ekspanzijo (freon-voda), vijačni kompresor z elektromotorjem </t>
    </r>
    <r>
      <rPr>
        <b/>
        <sz val="10"/>
        <color indexed="8"/>
        <rFont val="Calibri"/>
        <family val="2"/>
        <charset val="238"/>
      </rPr>
      <t>z zveznim delovanjem</t>
    </r>
    <r>
      <rPr>
        <sz val="10"/>
        <color indexed="8"/>
        <rFont val="Calibri"/>
        <family val="2"/>
        <charset val="238"/>
      </rPr>
      <t xml:space="preserve"> - inverter, freonska polnitev R410 A.</t>
    </r>
  </si>
  <si>
    <t>PODSTAVEK KLIMATA IN KANALOV</t>
  </si>
  <si>
    <t>A×B/H=1200×500/150 mm - KLIMAT</t>
  </si>
  <si>
    <t>A×B/H=1000×400/100 mm - KANALI</t>
  </si>
  <si>
    <t>NASTAVITVE IN MERITVE</t>
  </si>
  <si>
    <t>DIFUZOR - KVADRATNI</t>
  </si>
  <si>
    <t>Prezračevalni dovodni difuzor iz pocinkane pločevine, belo barvan, s fiksnimi obroči, opremljen s podaljškom za priklop difuzorja na komoro, komplet z drobnim pritrdilnim materialom.</t>
  </si>
  <si>
    <t>KD-1A vel. 3</t>
  </si>
  <si>
    <t>KD-1A vel. 1</t>
  </si>
  <si>
    <t>A×A=356×356 mm</t>
  </si>
  <si>
    <t>A×A=244×244 mm</t>
  </si>
  <si>
    <t>KOMORA DOVODNEGA DIFUZORJA</t>
  </si>
  <si>
    <t>Tlačna komora za dovodni difuzor, z regulacijsko loputo, perforirano pločevino, stranskim priključkom, toplotne parozaporne izolacije komore 19 mm, komplet z drobnim pritrdilnim materialom.
Komoro se prilagodi dejansko dobavljenemu difuzorju.</t>
  </si>
  <si>
    <t>za difuzor KD-1A vel. 1</t>
  </si>
  <si>
    <t>za difuzor KD-1A vel. 3</t>
  </si>
  <si>
    <t>Komora: A×A/H=300×300/210 mm</t>
  </si>
  <si>
    <t>Komora: A×A/H=400×400/290 mm</t>
  </si>
  <si>
    <t>CT</t>
  </si>
  <si>
    <t>Demontaža:</t>
  </si>
  <si>
    <t>1× Krmilno regulacijska oprema z v celoti ožičeno krmilno omaro, vgrajno na klimatu, z ožičenjem vse v napravo vgrajene krmilne, nadzorne in varnostne komponente komplet s kanalskimi temperaturnimi tipali. Priključek za zunanje merilne in krmilne naprave.
Krmilnik nameščen zunaj objekta.
Krmilnik mora omogočati razširitev zaradi morebitne neknadne vgradnje sistema vlaženja zraka.</t>
  </si>
  <si>
    <t>HLAJENJE CT NAPRAVE - HA.1</t>
  </si>
  <si>
    <t>DEMONTAŽA VENTILACIJA</t>
  </si>
  <si>
    <t>Obveščanje, demontaža obstoječih ventilacijskih kanalov s toplotno izolacijo (cca. 450 kg) in distribucijekih elementov (10 kos), odvodz na odpad ali v skladišče.</t>
  </si>
  <si>
    <r>
      <t xml:space="preserve">1× Vodni hladilnik / grelnik z notranjimi priključki, za hladilnikom je po potrebi vgrajen eliminator vodnih kapljic, ki je sestavljen iz okvira iz korozijsko odpornega aluminija in lovilnih lamel iz PPTV. Pod hladilnikom in eliminatorjem je banja za zbiranje in odvod kondenzata iz nerjavečega materiala. Cevna priključka sta standardno izdelana z zunanjim navojem po ISO-R7, s priključki za praznjenje in odzračevanje.
Protizmrzovalna zaščita.
</t>
    </r>
    <r>
      <rPr>
        <b/>
        <sz val="10"/>
        <color indexed="8"/>
        <rFont val="Calibri"/>
        <family val="2"/>
        <charset val="238"/>
      </rPr>
      <t>Modul vgrajen kot rezerva za kasnejši priklop na toplotno črpalko klimata.</t>
    </r>
  </si>
  <si>
    <t>OPOMBA:</t>
  </si>
  <si>
    <t>Točko 203 - DX hlajenje elektro prostora, se izvede po odločitvi na objektu, glede na povečane potrebe po haljenju.</t>
  </si>
  <si>
    <t>Točko 401 - Medicinske pline, se izvede samo če so obstoječi priklopi neustrezni.</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</si>
</sst>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00"/>
    <numFmt numFmtId="165" formatCode="#,##0.0"/>
    <numFmt numFmtId="166" formatCode="#,##0.00\ _€"/>
    <numFmt numFmtId="167" formatCode="_(* #,##0.00_);_(* \(#,##0.00\);_(* &quot;-&quot;??_);_(@_)"/>
    <numFmt numFmtId="168" formatCode="_-* #,##0\ &quot;SIT&quot;_-;\-* #,##0\ &quot;SIT&quot;_-;_-* &quot;-&quot;\ &quot;SIT&quot;_-;_-@_-"/>
    <numFmt numFmtId="169" formatCode="_-* #,##0.00\ &quot;SIT&quot;_-;\-* #,##0.00\ &quot;SIT&quot;_-;_-* &quot;-&quot;??\ &quot;SIT&quot;_-;_-@_-"/>
    <numFmt numFmtId="170" formatCode="\$#,##0\ ;\(\$#,##0\)"/>
    <numFmt numFmtId="171" formatCode="_-* #,##0.00\ _S_I_T_-;\-* #,##0.00\ _S_I_T_-;_-* &quot;-&quot;??\ _S_I_T_-;_-@_-"/>
    <numFmt numFmtId="172" formatCode="0.0"/>
    <numFmt numFmtId="173" formatCode="_(* #,##0_);_(* \(#,##0\);_(* &quot;-&quot;_);_(@_)"/>
    <numFmt numFmtId="174" formatCode="&quot;$&quot;#,##0_);[Red]\(&quot;$&quot;#,##0\)"/>
    <numFmt numFmtId="175" formatCode="#,"/>
    <numFmt numFmtId="176" formatCode="&quot;SIT&quot;\ #,##0_);\(&quot;SIT&quot;\ #,##0\)"/>
    <numFmt numFmtId="177" formatCode="_(&quot;$&quot;* #,##0_);_(&quot;$&quot;* \(#,##0\);_(&quot;$&quot;* &quot;-&quot;_);_(@_)"/>
    <numFmt numFmtId="178" formatCode="_(&quot;$&quot;* #,##0.00_);_(&quot;$&quot;* \(#,##0.00\);_(&quot;$&quot;* &quot;-&quot;??_);_(@_)"/>
  </numFmts>
  <fonts count="62">
    <font>
      <sz val="10"/>
      <color theme="1"/>
      <name val="Calibri"/>
      <family val="2"/>
      <charset val="238"/>
    </font>
    <font>
      <sz val="11"/>
      <color indexed="8"/>
      <name val="Calibri"/>
      <family val="2"/>
      <charset val="238"/>
    </font>
    <font>
      <b/>
      <sz val="11"/>
      <name val="Calibri"/>
      <family val="2"/>
      <charset val="238"/>
    </font>
    <font>
      <sz val="10"/>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name val="Times New Roman"/>
      <family val="1"/>
      <charset val="238"/>
    </font>
    <font>
      <sz val="10"/>
      <name val="Times New Roman CE"/>
      <charset val="238"/>
    </font>
    <font>
      <sz val="9"/>
      <name val="Calibri"/>
      <family val="2"/>
      <charset val="238"/>
    </font>
    <font>
      <sz val="8.5"/>
      <name val="Calibri"/>
      <family val="2"/>
      <charset val="238"/>
    </font>
    <font>
      <sz val="10"/>
      <name val="Times New Roman CE"/>
      <family val="1"/>
      <charset val="238"/>
    </font>
    <font>
      <sz val="10"/>
      <name val="Arial"/>
      <family val="2"/>
      <charset val="238"/>
    </font>
    <font>
      <sz val="8"/>
      <name val="Helv"/>
      <family val="2"/>
    </font>
    <font>
      <b/>
      <sz val="18"/>
      <color indexed="24"/>
      <name val="Arial"/>
      <family val="2"/>
      <charset val="238"/>
    </font>
    <font>
      <b/>
      <sz val="12"/>
      <color indexed="24"/>
      <name val="Arial"/>
      <family val="2"/>
      <charset val="238"/>
    </font>
    <font>
      <b/>
      <sz val="18"/>
      <color indexed="56"/>
      <name val="Cambria"/>
      <family val="2"/>
      <charset val="238"/>
    </font>
    <font>
      <sz val="8"/>
      <name val="Times New Roman CE"/>
      <family val="1"/>
      <charset val="238"/>
    </font>
    <font>
      <sz val="10"/>
      <color indexed="10"/>
      <name val="Calibri"/>
      <family val="2"/>
      <charset val="238"/>
    </font>
    <font>
      <sz val="10"/>
      <name val="Helv"/>
    </font>
    <font>
      <sz val="10"/>
      <color indexed="24"/>
      <name val="Arial"/>
      <family val="2"/>
      <charset val="238"/>
    </font>
    <font>
      <sz val="10"/>
      <color indexed="8"/>
      <name val="Calibri"/>
      <family val="2"/>
      <charset val="238"/>
    </font>
    <font>
      <sz val="9"/>
      <color indexed="8"/>
      <name val="Calibri"/>
      <family val="2"/>
      <charset val="238"/>
    </font>
    <font>
      <b/>
      <sz val="10"/>
      <name val="Calibri"/>
      <family val="2"/>
      <charset val="238"/>
    </font>
    <font>
      <sz val="9"/>
      <name val="Futura Prins"/>
      <charset val="238"/>
    </font>
    <font>
      <sz val="12"/>
      <name val="Times New Roman"/>
      <family val="1"/>
      <charset val="238"/>
    </font>
    <font>
      <sz val="10"/>
      <name val="Arial CE"/>
      <charset val="238"/>
    </font>
    <font>
      <sz val="10"/>
      <name val="Helv"/>
      <charset val="204"/>
    </font>
    <font>
      <sz val="10"/>
      <color indexed="8"/>
      <name val="Arial"/>
      <family val="2"/>
      <charset val="238"/>
    </font>
    <font>
      <sz val="12"/>
      <name val="Courier New"/>
      <family val="3"/>
    </font>
    <font>
      <u/>
      <sz val="12"/>
      <color indexed="36"/>
      <name val="Bookman Old Style"/>
      <family val="1"/>
      <charset val="238"/>
    </font>
    <font>
      <b/>
      <sz val="1"/>
      <color indexed="8"/>
      <name val="Courier"/>
      <family val="1"/>
      <charset val="238"/>
    </font>
    <font>
      <u/>
      <sz val="12"/>
      <color indexed="12"/>
      <name val="Bookman Old Style"/>
      <family val="1"/>
      <charset val="238"/>
    </font>
    <font>
      <sz val="12"/>
      <name val="Courier"/>
      <family val="1"/>
      <charset val="238"/>
    </font>
    <font>
      <sz val="10"/>
      <name val="Arial CE"/>
    </font>
    <font>
      <sz val="10"/>
      <color indexed="8"/>
      <name val="MS Sans Serif"/>
      <family val="2"/>
      <charset val="238"/>
    </font>
    <font>
      <b/>
      <sz val="10"/>
      <color indexed="8"/>
      <name val="Calibri"/>
      <family val="2"/>
      <charset val="238"/>
    </font>
    <font>
      <sz val="10"/>
      <color indexed="10"/>
      <name val="Times New Roman"/>
      <family val="1"/>
      <charset val="238"/>
    </font>
    <font>
      <b/>
      <sz val="10"/>
      <name val="Times New Roman"/>
      <family val="1"/>
      <charset val="238"/>
    </font>
    <font>
      <sz val="10"/>
      <color theme="1"/>
      <name val="Calibri"/>
      <family val="2"/>
      <charset val="238"/>
    </font>
    <font>
      <sz val="11"/>
      <color theme="1"/>
      <name val="Calibri"/>
      <family val="2"/>
      <charset val="238"/>
      <scheme val="minor"/>
    </font>
    <font>
      <sz val="9"/>
      <color theme="1"/>
      <name val="Calibri"/>
      <family val="2"/>
      <charset val="238"/>
    </font>
    <font>
      <b/>
      <sz val="10"/>
      <color theme="1"/>
      <name val="Calibri"/>
      <family val="2"/>
      <charset val="238"/>
    </font>
    <font>
      <b/>
      <sz val="18"/>
      <color theme="3"/>
      <name val="Cambria"/>
      <family val="2"/>
      <charset val="238"/>
      <scheme val="major"/>
    </font>
    <font>
      <sz val="10"/>
      <color rgb="FFFF0000"/>
      <name val="Calibri"/>
      <family val="2"/>
      <charset val="238"/>
    </font>
    <font>
      <b/>
      <sz val="11"/>
      <name val="Calibri"/>
      <family val="2"/>
      <charset val="238"/>
      <scheme val="minor"/>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rgb="FF000000"/>
      <name val="Calibri"/>
      <family val="2"/>
      <charset val="23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79998168889431442"/>
        <bgColor indexed="64"/>
      </patternFill>
    </fill>
    <fill>
      <patternFill patternType="solid">
        <fgColor theme="4" tint="0.79998168889431442"/>
        <bgColor indexed="22"/>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64"/>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top style="double">
        <color indexed="64"/>
      </top>
      <bottom/>
      <diagonal/>
    </border>
    <border>
      <left/>
      <right/>
      <top style="thin">
        <color indexed="62"/>
      </top>
      <bottom style="double">
        <color indexed="62"/>
      </bottom>
      <diagonal/>
    </border>
    <border>
      <left/>
      <right/>
      <top style="thin">
        <color indexed="64"/>
      </top>
      <bottom/>
      <diagonal/>
    </border>
    <border>
      <left/>
      <right/>
      <top style="thin">
        <color theme="3"/>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s>
  <cellStyleXfs count="620">
    <xf numFmtId="4" fontId="0" fillId="0" borderId="0">
      <alignment horizontal="left" vertical="top" wrapText="1"/>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6" fillId="3" borderId="0" applyNumberFormat="0" applyBorder="0" applyAlignment="0" applyProtection="0"/>
    <xf numFmtId="0" fontId="15" fillId="20" borderId="1" applyNumberFormat="0" applyAlignment="0" applyProtection="0"/>
    <xf numFmtId="0" fontId="14" fillId="21" borderId="2" applyNumberFormat="0" applyAlignment="0" applyProtection="0"/>
    <xf numFmtId="167" fontId="24" fillId="0" borderId="0" applyFont="0" applyFill="0" applyBorder="0" applyAlignment="0" applyProtection="0"/>
    <xf numFmtId="3" fontId="25" fillId="0" borderId="0" applyFont="0" applyFill="0" applyBorder="0" applyAlignment="0" applyProtection="0"/>
    <xf numFmtId="168" fontId="31" fillId="0" borderId="0" applyFont="0" applyFill="0" applyBorder="0" applyAlignment="0" applyProtection="0"/>
    <xf numFmtId="169" fontId="31" fillId="0" borderId="0" applyFont="0" applyFill="0" applyBorder="0" applyAlignment="0" applyProtection="0"/>
    <xf numFmtId="170" fontId="25" fillId="0" borderId="0" applyFont="0" applyFill="0" applyBorder="0" applyAlignment="0" applyProtection="0"/>
    <xf numFmtId="0" fontId="25" fillId="0" borderId="0" applyFont="0" applyFill="0" applyBorder="0" applyAlignment="0" applyProtection="0"/>
    <xf numFmtId="4" fontId="51" fillId="0" borderId="0">
      <alignment horizontal="right" vertical="top" wrapText="1"/>
    </xf>
    <xf numFmtId="4" fontId="33" fillId="0" borderId="0">
      <alignment horizontal="right" vertical="top" wrapText="1"/>
    </xf>
    <xf numFmtId="4" fontId="51" fillId="0" borderId="0">
      <alignment horizontal="right" vertical="top" wrapText="1"/>
    </xf>
    <xf numFmtId="165" fontId="34" fillId="0" borderId="0">
      <alignment horizontal="right" wrapText="1"/>
    </xf>
    <xf numFmtId="4" fontId="51" fillId="0" borderId="0">
      <alignment horizontal="right" vertical="top" wrapText="1"/>
    </xf>
    <xf numFmtId="173" fontId="40" fillId="0" borderId="0" applyFont="0" applyFill="0" applyBorder="0" applyAlignment="0" applyProtection="0"/>
    <xf numFmtId="167" fontId="40" fillId="0" borderId="0" applyFont="0" applyFill="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36" fillId="0" borderId="3" applyAlignment="0"/>
    <xf numFmtId="0" fontId="1" fillId="0" borderId="0"/>
    <xf numFmtId="174" fontId="41" fillId="0" borderId="0" applyFill="0" applyBorder="0" applyAlignment="0" applyProtection="0"/>
    <xf numFmtId="4" fontId="2" fillId="2" borderId="0" applyBorder="0" applyProtection="0">
      <alignment horizontal="left" vertical="top"/>
    </xf>
    <xf numFmtId="0" fontId="12" fillId="0" borderId="0" applyNumberFormat="0" applyFill="0" applyBorder="0" applyAlignment="0" applyProtection="0"/>
    <xf numFmtId="2" fontId="25" fillId="0" borderId="0" applyFont="0" applyFill="0" applyBorder="0" applyAlignment="0" applyProtection="0"/>
    <xf numFmtId="0" fontId="42" fillId="0" borderId="0" applyNumberFormat="0" applyFill="0" applyBorder="0" applyAlignment="0" applyProtection="0">
      <alignment vertical="top"/>
      <protection locked="0"/>
    </xf>
    <xf numFmtId="4" fontId="24" fillId="0" borderId="0" applyNumberFormat="0"/>
    <xf numFmtId="0" fontId="5" fillId="4" borderId="0" applyNumberFormat="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9" fillId="0" borderId="4" applyNumberFormat="0" applyFill="0" applyAlignment="0" applyProtection="0"/>
    <xf numFmtId="0" fontId="9" fillId="0" borderId="0" applyNumberFormat="0" applyFill="0" applyBorder="0" applyAlignment="0" applyProtection="0"/>
    <xf numFmtId="175" fontId="43" fillId="0" borderId="0">
      <protection locked="0"/>
    </xf>
    <xf numFmtId="175" fontId="43" fillId="0" borderId="0">
      <protection locked="0"/>
    </xf>
    <xf numFmtId="0" fontId="44" fillId="0" borderId="0" applyNumberFormat="0" applyFill="0" applyBorder="0" applyAlignment="0" applyProtection="0">
      <alignment vertical="top"/>
      <protection locked="0"/>
    </xf>
    <xf numFmtId="0" fontId="17" fillId="7" borderId="1"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4" fontId="53" fillId="0" borderId="0">
      <alignment horizontal="right" vertical="top"/>
    </xf>
    <xf numFmtId="4" fontId="34" fillId="0" borderId="0">
      <alignment horizontal="right" vertical="top"/>
    </xf>
    <xf numFmtId="4" fontId="34" fillId="0" borderId="0">
      <alignment horizontal="right"/>
    </xf>
    <xf numFmtId="4" fontId="54" fillId="0" borderId="0">
      <alignment horizontal="left" vertical="top"/>
    </xf>
    <xf numFmtId="0" fontId="13" fillId="0" borderId="6" applyNumberFormat="0" applyFill="0" applyAlignment="0" applyProtection="0"/>
    <xf numFmtId="49" fontId="37" fillId="0" borderId="7">
      <alignment horizontal="left" vertical="top" wrapText="1"/>
    </xf>
    <xf numFmtId="0" fontId="2" fillId="24" borderId="0" applyNumberFormat="0" applyBorder="0" applyProtection="0">
      <alignment horizontal="left" vertical="top"/>
    </xf>
    <xf numFmtId="0" fontId="7" fillId="0" borderId="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5" fillId="0" borderId="0" applyNumberFormat="0" applyFill="0" applyBorder="0" applyAlignment="0" applyProtection="0"/>
    <xf numFmtId="0" fontId="2" fillId="24" borderId="0" applyNumberFormat="0" applyBorder="0" applyProtection="0">
      <alignment horizontal="left" vertical="top"/>
    </xf>
    <xf numFmtId="0" fontId="2" fillId="24" borderId="0" applyNumberFormat="0" applyBorder="0" applyProtection="0">
      <alignment horizontal="left" vertical="top"/>
    </xf>
    <xf numFmtId="0" fontId="38" fillId="0" borderId="0"/>
    <xf numFmtId="4" fontId="51" fillId="0" borderId="0">
      <alignment horizontal="left" vertical="top" wrapText="1"/>
    </xf>
    <xf numFmtId="0" fontId="20" fillId="0" borderId="0"/>
    <xf numFmtId="0" fontId="19" fillId="0" borderId="0"/>
    <xf numFmtId="0" fontId="19" fillId="0" borderId="0"/>
    <xf numFmtId="0" fontId="19" fillId="0" borderId="0"/>
    <xf numFmtId="0" fontId="20" fillId="0" borderId="0"/>
    <xf numFmtId="0" fontId="20" fillId="0" borderId="0"/>
    <xf numFmtId="0" fontId="19" fillId="0" borderId="0"/>
    <xf numFmtId="0" fontId="20" fillId="0" borderId="0"/>
    <xf numFmtId="0" fontId="23" fillId="0" borderId="0"/>
    <xf numFmtId="0" fontId="23" fillId="0" borderId="0"/>
    <xf numFmtId="0" fontId="20" fillId="0" borderId="0"/>
    <xf numFmtId="0" fontId="23" fillId="0" borderId="0"/>
    <xf numFmtId="0" fontId="23" fillId="0" borderId="0"/>
    <xf numFmtId="0" fontId="20" fillId="0" borderId="0"/>
    <xf numFmtId="0" fontId="19" fillId="0" borderId="0"/>
    <xf numFmtId="0" fontId="20" fillId="0" borderId="0"/>
    <xf numFmtId="0" fontId="19" fillId="0" borderId="0"/>
    <xf numFmtId="0" fontId="52" fillId="0" borderId="0"/>
    <xf numFmtId="0" fontId="19" fillId="0" borderId="0"/>
    <xf numFmtId="4" fontId="51" fillId="0" borderId="0">
      <alignment horizontal="left" vertical="top" wrapText="1"/>
    </xf>
    <xf numFmtId="0" fontId="19" fillId="0" borderId="0"/>
    <xf numFmtId="0" fontId="24" fillId="0" borderId="0"/>
    <xf numFmtId="0" fontId="19" fillId="0" borderId="0"/>
    <xf numFmtId="0" fontId="24" fillId="0" borderId="0"/>
    <xf numFmtId="0" fontId="52" fillId="0" borderId="0"/>
    <xf numFmtId="0" fontId="19" fillId="0" borderId="0"/>
    <xf numFmtId="0" fontId="52" fillId="0" borderId="0"/>
    <xf numFmtId="0" fontId="19" fillId="0" borderId="0"/>
    <xf numFmtId="0" fontId="19" fillId="0" borderId="0"/>
    <xf numFmtId="0" fontId="19" fillId="0" borderId="0"/>
    <xf numFmtId="0" fontId="19" fillId="0" borderId="0"/>
    <xf numFmtId="0" fontId="19" fillId="0" borderId="0"/>
    <xf numFmtId="0" fontId="29" fillId="0" borderId="0"/>
    <xf numFmtId="4" fontId="33" fillId="0" borderId="0">
      <alignment horizontal="left" vertical="top" wrapText="1"/>
    </xf>
    <xf numFmtId="0" fontId="19" fillId="0" borderId="0"/>
    <xf numFmtId="4" fontId="33" fillId="0" borderId="0">
      <alignment horizontal="left" vertical="top" wrapText="1"/>
    </xf>
    <xf numFmtId="0" fontId="24" fillId="0" borderId="0"/>
    <xf numFmtId="0" fontId="19" fillId="0" borderId="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45" fillId="0" borderId="0"/>
    <xf numFmtId="0" fontId="45" fillId="0" borderId="0"/>
    <xf numFmtId="0" fontId="45" fillId="0" borderId="0"/>
    <xf numFmtId="0" fontId="45" fillId="0" borderId="0"/>
    <xf numFmtId="0" fontId="19" fillId="0" borderId="0"/>
    <xf numFmtId="0" fontId="19" fillId="0" borderId="0"/>
    <xf numFmtId="0" fontId="20" fillId="0" borderId="0"/>
    <xf numFmtId="0" fontId="46" fillId="0" borderId="0"/>
    <xf numFmtId="0" fontId="46" fillId="0" borderId="0"/>
    <xf numFmtId="176" fontId="45" fillId="0" borderId="0"/>
    <xf numFmtId="0" fontId="45" fillId="0" borderId="0"/>
    <xf numFmtId="0" fontId="24" fillId="0" borderId="0" applyFill="0" applyBorder="0"/>
    <xf numFmtId="0" fontId="23" fillId="0" borderId="0"/>
    <xf numFmtId="0" fontId="24" fillId="23" borderId="10" applyNumberFormat="0" applyAlignment="0" applyProtection="0"/>
    <xf numFmtId="9" fontId="38" fillId="0" borderId="0" applyFont="0" applyFill="0" applyBorder="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 fillId="20" borderId="5" applyNumberFormat="0" applyAlignment="0" applyProtection="0"/>
    <xf numFmtId="10" fontId="32"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23" fillId="0" borderId="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39" fillId="0" borderId="0"/>
    <xf numFmtId="0" fontId="47" fillId="0" borderId="0"/>
    <xf numFmtId="0" fontId="24" fillId="0" borderId="11">
      <alignment horizontal="left" vertical="top" wrapText="1"/>
    </xf>
    <xf numFmtId="0" fontId="28" fillId="0" borderId="0" applyNumberFormat="0" applyFill="0" applyBorder="0" applyAlignment="0" applyProtection="0"/>
    <xf numFmtId="0" fontId="25" fillId="0" borderId="12" applyNumberFormat="0" applyFont="0" applyFill="0" applyAlignment="0" applyProtection="0"/>
    <xf numFmtId="169" fontId="38" fillId="0" borderId="0" applyFont="0" applyFill="0" applyBorder="0" applyAlignment="0" applyProtection="0"/>
    <xf numFmtId="171" fontId="19" fillId="0" borderId="0" applyFont="0" applyFill="0" applyBorder="0" applyAlignment="0" applyProtection="0"/>
    <xf numFmtId="171" fontId="24" fillId="0" borderId="0" applyFont="0" applyFill="0" applyBorder="0" applyAlignment="0" applyProtection="0"/>
    <xf numFmtId="171" fontId="52" fillId="0" borderId="0" applyFon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177" fontId="40" fillId="0" borderId="0" applyFont="0" applyFill="0" applyBorder="0" applyAlignment="0" applyProtection="0"/>
    <xf numFmtId="178" fontId="40" fillId="0" borderId="0" applyFont="0" applyFill="0" applyBorder="0" applyAlignment="0" applyProtection="0"/>
    <xf numFmtId="0" fontId="11" fillId="0" borderId="0" applyNumberFormat="0" applyFill="0" applyBorder="0" applyAlignment="0" applyProtection="0"/>
  </cellStyleXfs>
  <cellXfs count="251">
    <xf numFmtId="4" fontId="0" fillId="0" borderId="0" xfId="0">
      <alignment horizontal="left" vertical="top" wrapText="1"/>
    </xf>
    <xf numFmtId="4" fontId="0" fillId="0" borderId="0" xfId="0" applyAlignment="1">
      <alignment horizontal="left" vertical="top" wrapText="1"/>
    </xf>
    <xf numFmtId="164" fontId="51" fillId="0" borderId="0" xfId="250" applyNumberFormat="1" applyAlignment="1">
      <alignment horizontal="right" vertical="top" indent="1"/>
    </xf>
    <xf numFmtId="164" fontId="2" fillId="24" borderId="0" xfId="304" applyNumberFormat="1">
      <alignment horizontal="left" vertical="top"/>
    </xf>
    <xf numFmtId="4" fontId="51" fillId="0" borderId="0" xfId="250" applyAlignment="1">
      <alignment horizontal="right" vertical="top" indent="1"/>
    </xf>
    <xf numFmtId="4" fontId="51" fillId="0" borderId="0" xfId="250">
      <alignment horizontal="right" vertical="top" wrapText="1"/>
    </xf>
    <xf numFmtId="4" fontId="0" fillId="0" borderId="0" xfId="0" quotePrefix="1">
      <alignment horizontal="left" vertical="top" wrapText="1"/>
    </xf>
    <xf numFmtId="4" fontId="0" fillId="0" borderId="0" xfId="0">
      <alignment horizontal="left" vertical="top" wrapText="1"/>
    </xf>
    <xf numFmtId="4" fontId="0" fillId="0" borderId="0" xfId="0" applyAlignment="1">
      <alignment wrapText="1"/>
    </xf>
    <xf numFmtId="4" fontId="0" fillId="0" borderId="0" xfId="0" quotePrefix="1" applyAlignment="1">
      <alignment wrapText="1"/>
    </xf>
    <xf numFmtId="4" fontId="0" fillId="0" borderId="0" xfId="0">
      <alignment horizontal="left" vertical="top" wrapText="1"/>
    </xf>
    <xf numFmtId="4" fontId="2" fillId="24" borderId="0" xfId="304" applyNumberFormat="1">
      <alignment horizontal="left" vertical="top"/>
    </xf>
    <xf numFmtId="4" fontId="54" fillId="0" borderId="0" xfId="301">
      <alignment horizontal="left" vertical="top"/>
    </xf>
    <xf numFmtId="164" fontId="51" fillId="0" borderId="0" xfId="250" applyNumberFormat="1">
      <alignment horizontal="right" vertical="top" wrapText="1"/>
    </xf>
    <xf numFmtId="4" fontId="53" fillId="0" borderId="0" xfId="298">
      <alignment horizontal="right" vertical="top"/>
    </xf>
    <xf numFmtId="4" fontId="0" fillId="0" borderId="0" xfId="0" applyBorder="1">
      <alignment horizontal="left" vertical="top" wrapText="1"/>
    </xf>
    <xf numFmtId="4" fontId="53" fillId="0" borderId="15" xfId="298" applyBorder="1">
      <alignment horizontal="right" vertical="top"/>
    </xf>
    <xf numFmtId="4" fontId="53" fillId="24" borderId="0" xfId="298" applyFill="1">
      <alignment horizontal="right" vertical="top"/>
    </xf>
    <xf numFmtId="4" fontId="2" fillId="24" borderId="0" xfId="304" applyNumberFormat="1" applyFont="1">
      <alignment horizontal="left" vertical="top"/>
    </xf>
    <xf numFmtId="4" fontId="2" fillId="24" borderId="0" xfId="304" applyNumberFormat="1" applyFont="1" applyFill="1" applyAlignment="1">
      <alignment horizontal="left" vertical="top"/>
    </xf>
    <xf numFmtId="4" fontId="2" fillId="24" borderId="0" xfId="304" applyNumberFormat="1" applyFont="1" applyFill="1">
      <alignment horizontal="left" vertical="top"/>
    </xf>
    <xf numFmtId="4" fontId="21" fillId="24" borderId="0" xfId="298" applyFont="1" applyFill="1">
      <alignment horizontal="right" vertical="top"/>
    </xf>
    <xf numFmtId="4" fontId="21" fillId="24" borderId="0" xfId="298" applyFont="1" applyFill="1" applyAlignment="1">
      <alignment horizontal="right" vertical="top"/>
    </xf>
    <xf numFmtId="4" fontId="3" fillId="0" borderId="0" xfId="250" applyFont="1">
      <alignment horizontal="right" vertical="top" wrapText="1"/>
    </xf>
    <xf numFmtId="4" fontId="3" fillId="0" borderId="0" xfId="0" applyFont="1">
      <alignment horizontal="left" vertical="top" wrapText="1"/>
    </xf>
    <xf numFmtId="164" fontId="3" fillId="0" borderId="16" xfId="250" applyNumberFormat="1" applyFont="1" applyBorder="1">
      <alignment horizontal="right" vertical="top" wrapText="1"/>
    </xf>
    <xf numFmtId="4" fontId="3" fillId="0" borderId="16" xfId="250" applyFont="1" applyBorder="1">
      <alignment horizontal="right" vertical="top" wrapText="1"/>
    </xf>
    <xf numFmtId="4" fontId="3" fillId="0" borderId="16" xfId="0" applyFont="1" applyBorder="1" applyAlignment="1">
      <alignment horizontal="left" vertical="top" wrapText="1"/>
    </xf>
    <xf numFmtId="164" fontId="3" fillId="0" borderId="0" xfId="250" applyNumberFormat="1" applyFont="1">
      <alignment horizontal="right" vertical="top" wrapText="1"/>
    </xf>
    <xf numFmtId="4" fontId="3" fillId="0" borderId="0" xfId="0" applyFont="1" applyAlignment="1">
      <alignment horizontal="left" vertical="top" wrapText="1"/>
    </xf>
    <xf numFmtId="4" fontId="21" fillId="0" borderId="0" xfId="298" applyFont="1">
      <alignment horizontal="right" vertical="top"/>
    </xf>
    <xf numFmtId="4" fontId="21" fillId="0" borderId="0" xfId="298" applyFont="1" applyAlignment="1">
      <alignment horizontal="right" vertical="top"/>
    </xf>
    <xf numFmtId="164" fontId="3" fillId="0" borderId="0" xfId="416" applyNumberFormat="1" applyFont="1" applyAlignment="1">
      <alignment horizontal="left" vertical="top"/>
    </xf>
    <xf numFmtId="0" fontId="3" fillId="0" borderId="0" xfId="416" applyNumberFormat="1" applyFont="1" applyAlignment="1">
      <alignment vertical="top" wrapText="1"/>
    </xf>
    <xf numFmtId="166" fontId="22" fillId="0" borderId="0" xfId="416" applyNumberFormat="1" applyFont="1" applyAlignment="1">
      <alignment horizontal="right"/>
    </xf>
    <xf numFmtId="0" fontId="3" fillId="0" borderId="0" xfId="416" applyFont="1" applyAlignment="1"/>
    <xf numFmtId="166" fontId="22" fillId="0" borderId="0" xfId="416" applyNumberFormat="1" applyFont="1" applyAlignment="1"/>
    <xf numFmtId="0" fontId="3" fillId="0" borderId="0" xfId="0" applyNumberFormat="1" applyFont="1" applyAlignment="1">
      <alignment vertical="top" wrapText="1"/>
    </xf>
    <xf numFmtId="0" fontId="3" fillId="0" borderId="0" xfId="0" applyNumberFormat="1" applyFont="1" applyAlignment="1"/>
    <xf numFmtId="2" fontId="3" fillId="0" borderId="0" xfId="416" applyNumberFormat="1" applyFont="1" applyAlignment="1"/>
    <xf numFmtId="164" fontId="3" fillId="0" borderId="15" xfId="250" applyNumberFormat="1" applyFont="1" applyBorder="1">
      <alignment horizontal="right" vertical="top" wrapText="1"/>
    </xf>
    <xf numFmtId="4" fontId="3" fillId="0" borderId="15" xfId="250" applyFont="1" applyBorder="1">
      <alignment horizontal="right" vertical="top" wrapText="1"/>
    </xf>
    <xf numFmtId="4" fontId="3" fillId="0" borderId="15" xfId="0" applyFont="1" applyBorder="1" applyAlignment="1">
      <alignment horizontal="left" vertical="top" wrapText="1"/>
    </xf>
    <xf numFmtId="4" fontId="21" fillId="0" borderId="15" xfId="298" applyFont="1" applyBorder="1">
      <alignment horizontal="right" vertical="top"/>
    </xf>
    <xf numFmtId="4" fontId="21" fillId="0" borderId="15" xfId="298" applyFont="1" applyBorder="1" applyAlignment="1">
      <alignment horizontal="right" vertical="top"/>
    </xf>
    <xf numFmtId="4" fontId="3" fillId="0" borderId="0" xfId="0" applyFont="1" applyBorder="1">
      <alignment horizontal="left" vertical="top" wrapText="1"/>
    </xf>
    <xf numFmtId="4" fontId="56" fillId="0" borderId="0" xfId="250" applyFont="1">
      <alignment horizontal="right" vertical="top" wrapText="1"/>
    </xf>
    <xf numFmtId="164" fontId="3" fillId="0" borderId="0" xfId="0" applyNumberFormat="1" applyFont="1" applyAlignment="1">
      <alignment horizontal="right" vertical="top"/>
    </xf>
    <xf numFmtId="164" fontId="3" fillId="0" borderId="0" xfId="0" applyNumberFormat="1" applyFont="1" applyAlignment="1">
      <alignment horizontal="left" vertical="top"/>
    </xf>
    <xf numFmtId="164" fontId="3" fillId="0" borderId="0" xfId="416" applyNumberFormat="1" applyFont="1" applyAlignment="1">
      <alignment horizontal="right" vertical="top"/>
    </xf>
    <xf numFmtId="2" fontId="22" fillId="0" borderId="0" xfId="0" applyNumberFormat="1" applyFont="1" applyAlignment="1"/>
    <xf numFmtId="2" fontId="3" fillId="0" borderId="0" xfId="0" applyNumberFormat="1" applyFont="1" applyAlignment="1"/>
    <xf numFmtId="2" fontId="22" fillId="0" borderId="0" xfId="0" applyNumberFormat="1" applyFont="1" applyAlignment="1">
      <alignment horizontal="right"/>
    </xf>
    <xf numFmtId="0" fontId="3" fillId="0" borderId="0" xfId="0" applyNumberFormat="1" applyFont="1" applyAlignment="1">
      <alignment horizontal="right"/>
    </xf>
    <xf numFmtId="0" fontId="3" fillId="0" borderId="0" xfId="0" applyNumberFormat="1" applyFont="1" applyAlignment="1">
      <alignment horizontal="right" wrapText="1"/>
    </xf>
    <xf numFmtId="164" fontId="33" fillId="0" borderId="0" xfId="250" applyNumberFormat="1" applyFont="1">
      <alignment horizontal="right" vertical="top" wrapText="1"/>
    </xf>
    <xf numFmtId="4" fontId="33" fillId="0" borderId="0" xfId="250" applyFont="1">
      <alignment horizontal="right" vertical="top" wrapText="1"/>
    </xf>
    <xf numFmtId="4" fontId="34" fillId="0" borderId="0" xfId="298" applyFont="1">
      <alignment horizontal="right" vertical="top"/>
    </xf>
    <xf numFmtId="0" fontId="3" fillId="0" borderId="0" xfId="416" applyNumberFormat="1" applyFont="1" applyAlignment="1">
      <alignment horizontal="right" vertical="top" wrapText="1"/>
    </xf>
    <xf numFmtId="0" fontId="3" fillId="0" borderId="0" xfId="416" applyNumberFormat="1" applyFont="1" applyAlignment="1">
      <alignment horizontal="left" vertical="top" wrapText="1"/>
    </xf>
    <xf numFmtId="166" fontId="22" fillId="0" borderId="0" xfId="396" applyNumberFormat="1" applyFont="1" applyAlignment="1"/>
    <xf numFmtId="4" fontId="3" fillId="0" borderId="0" xfId="416" applyNumberFormat="1" applyFont="1" applyAlignment="1">
      <alignment horizontal="right"/>
    </xf>
    <xf numFmtId="4" fontId="3" fillId="0" borderId="0" xfId="416" applyNumberFormat="1" applyFont="1" applyAlignment="1"/>
    <xf numFmtId="4" fontId="22" fillId="0" borderId="0" xfId="416" applyNumberFormat="1" applyFont="1" applyAlignment="1"/>
    <xf numFmtId="4" fontId="2" fillId="24" borderId="0" xfId="304" quotePrefix="1" applyNumberFormat="1" applyFont="1" applyFill="1">
      <alignment horizontal="left" vertical="top"/>
    </xf>
    <xf numFmtId="166" fontId="22" fillId="0" borderId="0" xfId="416" applyNumberFormat="1" applyFont="1" applyFill="1" applyAlignment="1"/>
    <xf numFmtId="0" fontId="3" fillId="0" borderId="0" xfId="416" applyFont="1" applyAlignment="1">
      <alignment horizontal="right"/>
    </xf>
    <xf numFmtId="0" fontId="3" fillId="0" borderId="0" xfId="416" applyFont="1" applyAlignment="1">
      <alignment vertical="top" wrapText="1"/>
    </xf>
    <xf numFmtId="2" fontId="3" fillId="0" borderId="0" xfId="416" applyNumberFormat="1" applyFont="1" applyAlignment="1">
      <alignment horizontal="right"/>
    </xf>
    <xf numFmtId="4" fontId="33" fillId="0" borderId="0" xfId="251">
      <alignment horizontal="right" vertical="top" wrapText="1"/>
    </xf>
    <xf numFmtId="164" fontId="33" fillId="0" borderId="0" xfId="251" applyNumberFormat="1">
      <alignment horizontal="right" vertical="top" wrapText="1"/>
    </xf>
    <xf numFmtId="4" fontId="34" fillId="0" borderId="0" xfId="299">
      <alignment horizontal="right" vertical="top"/>
    </xf>
    <xf numFmtId="4" fontId="51" fillId="24" borderId="0" xfId="250" applyFill="1">
      <alignment horizontal="right" vertical="top" wrapText="1"/>
    </xf>
    <xf numFmtId="4" fontId="0" fillId="24" borderId="0" xfId="0" applyFill="1">
      <alignment horizontal="left" vertical="top" wrapText="1"/>
    </xf>
    <xf numFmtId="0" fontId="56" fillId="0" borderId="0" xfId="0" applyNumberFormat="1" applyFont="1" applyAlignment="1"/>
    <xf numFmtId="2" fontId="56" fillId="0" borderId="0" xfId="0" applyNumberFormat="1" applyFont="1" applyAlignment="1"/>
    <xf numFmtId="4" fontId="54" fillId="0" borderId="0" xfId="301" applyAlignment="1">
      <alignment horizontal="left" vertical="top" wrapText="1"/>
    </xf>
    <xf numFmtId="4" fontId="30" fillId="0" borderId="0" xfId="251" applyFont="1">
      <alignment horizontal="right" vertical="top" wrapText="1"/>
    </xf>
    <xf numFmtId="4" fontId="35" fillId="0" borderId="0" xfId="0" applyFont="1" applyAlignment="1">
      <alignment horizontal="left" vertical="top" wrapText="1"/>
    </xf>
    <xf numFmtId="4" fontId="3" fillId="0" borderId="0" xfId="250" applyFont="1" applyAlignment="1">
      <alignment horizontal="right" vertical="top" indent="1"/>
    </xf>
    <xf numFmtId="4" fontId="53" fillId="0" borderId="0" xfId="298">
      <alignment horizontal="right" vertical="top"/>
    </xf>
    <xf numFmtId="4" fontId="53" fillId="0" borderId="0" xfId="298">
      <alignment horizontal="right" vertical="top"/>
    </xf>
    <xf numFmtId="4" fontId="53" fillId="0" borderId="0" xfId="298">
      <alignment horizontal="right" vertical="top"/>
    </xf>
    <xf numFmtId="4" fontId="53" fillId="0" borderId="0" xfId="298">
      <alignment horizontal="right" vertical="top"/>
    </xf>
    <xf numFmtId="4" fontId="0" fillId="0" borderId="0" xfId="0">
      <alignment horizontal="left" vertical="top" wrapText="1"/>
    </xf>
    <xf numFmtId="4" fontId="53" fillId="0" borderId="0" xfId="298" applyAlignment="1">
      <alignment horizontal="right"/>
    </xf>
    <xf numFmtId="4" fontId="54" fillId="0" borderId="0" xfId="301" quotePrefix="1">
      <alignment horizontal="left" vertical="top"/>
    </xf>
    <xf numFmtId="4" fontId="0" fillId="0" borderId="0" xfId="0" applyAlignment="1">
      <alignment vertical="top" wrapText="1"/>
    </xf>
    <xf numFmtId="10" fontId="51" fillId="0" borderId="0" xfId="250" applyNumberFormat="1">
      <alignment horizontal="right" vertical="top" wrapText="1"/>
    </xf>
    <xf numFmtId="0" fontId="0" fillId="0" borderId="0" xfId="0" applyNumberFormat="1">
      <alignment horizontal="left" vertical="top" wrapText="1"/>
    </xf>
    <xf numFmtId="4" fontId="53" fillId="0" borderId="0" xfId="299" applyFont="1">
      <alignment horizontal="right" vertical="top"/>
    </xf>
    <xf numFmtId="4" fontId="51" fillId="0" borderId="0" xfId="251" applyFont="1">
      <alignment horizontal="right" vertical="top" wrapText="1"/>
    </xf>
    <xf numFmtId="0" fontId="3" fillId="0" borderId="0" xfId="416" applyFont="1" applyAlignment="1">
      <alignment horizontal="right" vertical="top" wrapText="1"/>
    </xf>
    <xf numFmtId="0" fontId="3" fillId="0" borderId="0" xfId="416" applyFont="1" applyAlignment="1">
      <alignment horizontal="left" vertical="top" wrapText="1"/>
    </xf>
    <xf numFmtId="166" fontId="22" fillId="0" borderId="0" xfId="396" applyNumberFormat="1" applyFont="1"/>
    <xf numFmtId="4" fontId="3" fillId="0" borderId="0" xfId="416" applyNumberFormat="1" applyFont="1"/>
    <xf numFmtId="4" fontId="22" fillId="0" borderId="0" xfId="416" applyNumberFormat="1" applyFont="1"/>
    <xf numFmtId="166" fontId="22" fillId="0" borderId="0" xfId="416" applyNumberFormat="1" applyFont="1"/>
    <xf numFmtId="0" fontId="3" fillId="0" borderId="0" xfId="416" applyFont="1"/>
    <xf numFmtId="2" fontId="3" fillId="0" borderId="0" xfId="416" applyNumberFormat="1" applyFont="1"/>
    <xf numFmtId="4" fontId="34" fillId="0" borderId="0" xfId="298" applyFont="1" applyAlignment="1">
      <alignment horizontal="right"/>
    </xf>
    <xf numFmtId="4" fontId="30" fillId="0" borderId="0" xfId="250" applyFont="1">
      <alignment horizontal="right" vertical="top" wrapText="1"/>
    </xf>
    <xf numFmtId="4" fontId="35" fillId="0" borderId="0" xfId="250" applyFont="1">
      <alignment horizontal="right" vertical="top" wrapText="1"/>
    </xf>
    <xf numFmtId="4" fontId="2" fillId="24" borderId="0" xfId="356" applyNumberFormat="1">
      <alignment horizontal="left" vertical="top"/>
    </xf>
    <xf numFmtId="4" fontId="2" fillId="24" borderId="0" xfId="356" applyNumberFormat="1" applyAlignment="1">
      <alignment horizontal="right" vertical="top"/>
    </xf>
    <xf numFmtId="165" fontId="34" fillId="0" borderId="0" xfId="253">
      <alignment horizontal="right" wrapText="1"/>
    </xf>
    <xf numFmtId="4" fontId="33" fillId="24" borderId="0" xfId="392" applyFill="1">
      <alignment horizontal="left" vertical="top" wrapText="1"/>
    </xf>
    <xf numFmtId="4" fontId="51" fillId="0" borderId="0" xfId="358">
      <alignment horizontal="left" vertical="top" wrapText="1"/>
    </xf>
    <xf numFmtId="164" fontId="51" fillId="0" borderId="16" xfId="254" applyNumberFormat="1" applyBorder="1">
      <alignment horizontal="right" vertical="top" wrapText="1"/>
    </xf>
    <xf numFmtId="4" fontId="51" fillId="0" borderId="16" xfId="254" applyBorder="1" applyAlignment="1">
      <alignment horizontal="right" vertical="top"/>
    </xf>
    <xf numFmtId="0" fontId="51" fillId="0" borderId="17" xfId="358" applyNumberFormat="1" applyBorder="1">
      <alignment horizontal="left" vertical="top" wrapText="1"/>
    </xf>
    <xf numFmtId="4" fontId="33" fillId="0" borderId="16" xfId="392" applyBorder="1">
      <alignment horizontal="left" vertical="top" wrapText="1"/>
    </xf>
    <xf numFmtId="164" fontId="51" fillId="0" borderId="0" xfId="254" applyNumberFormat="1">
      <alignment horizontal="right" vertical="top" wrapText="1"/>
    </xf>
    <xf numFmtId="4" fontId="51" fillId="0" borderId="0" xfId="254" applyAlignment="1">
      <alignment horizontal="right" vertical="top"/>
    </xf>
    <xf numFmtId="4" fontId="33" fillId="0" borderId="0" xfId="392">
      <alignment horizontal="left" vertical="top" wrapText="1"/>
    </xf>
    <xf numFmtId="4" fontId="51" fillId="0" borderId="0" xfId="358" applyAlignment="1">
      <alignment horizontal="right" vertical="top"/>
    </xf>
    <xf numFmtId="165" fontId="30" fillId="0" borderId="0" xfId="253" applyFont="1">
      <alignment horizontal="right" wrapText="1"/>
    </xf>
    <xf numFmtId="165" fontId="34" fillId="0" borderId="0" xfId="253" applyAlignment="1">
      <alignment horizontal="right" vertical="top"/>
    </xf>
    <xf numFmtId="165" fontId="34" fillId="0" borderId="0" xfId="253" applyAlignment="1">
      <alignment horizontal="left" vertical="top"/>
    </xf>
    <xf numFmtId="4" fontId="51" fillId="0" borderId="0" xfId="254">
      <alignment horizontal="right" vertical="top" wrapText="1"/>
    </xf>
    <xf numFmtId="165" fontId="51" fillId="0" borderId="0" xfId="253" applyFont="1">
      <alignment horizontal="right" wrapText="1"/>
    </xf>
    <xf numFmtId="165" fontId="51" fillId="0" borderId="0" xfId="253" applyFont="1">
      <alignment horizontal="right" wrapText="1"/>
    </xf>
    <xf numFmtId="4" fontId="33" fillId="0" borderId="15" xfId="392" applyBorder="1">
      <alignment horizontal="left" vertical="top" wrapText="1"/>
    </xf>
    <xf numFmtId="4" fontId="3" fillId="0" borderId="0" xfId="358" applyFont="1">
      <alignment horizontal="left" vertical="top" wrapText="1"/>
    </xf>
    <xf numFmtId="164" fontId="51" fillId="0" borderId="0" xfId="252" applyNumberFormat="1">
      <alignment horizontal="right" vertical="top" wrapText="1"/>
    </xf>
    <xf numFmtId="4" fontId="51" fillId="0" borderId="0" xfId="252">
      <alignment horizontal="right" vertical="top" wrapText="1"/>
    </xf>
    <xf numFmtId="164" fontId="51" fillId="0" borderId="15" xfId="254" applyNumberFormat="1" applyBorder="1">
      <alignment horizontal="right" vertical="top" wrapText="1"/>
    </xf>
    <xf numFmtId="4" fontId="51" fillId="0" borderId="15" xfId="254" applyBorder="1" applyAlignment="1">
      <alignment horizontal="right" vertical="top"/>
    </xf>
    <xf numFmtId="4" fontId="51" fillId="0" borderId="15" xfId="358" applyBorder="1">
      <alignment horizontal="left" vertical="top" wrapText="1"/>
    </xf>
    <xf numFmtId="165" fontId="34" fillId="0" borderId="15" xfId="253" applyBorder="1">
      <alignment horizontal="right" wrapText="1"/>
    </xf>
    <xf numFmtId="4" fontId="57" fillId="24" borderId="0" xfId="356" applyNumberFormat="1" applyFont="1">
      <alignment horizontal="left" vertical="top"/>
    </xf>
    <xf numFmtId="4" fontId="57" fillId="24" borderId="0" xfId="356" applyNumberFormat="1" applyFont="1" applyAlignment="1">
      <alignment horizontal="right" vertical="top"/>
    </xf>
    <xf numFmtId="4" fontId="58" fillId="0" borderId="0" xfId="358" applyFont="1">
      <alignment horizontal="left" vertical="top" wrapText="1"/>
    </xf>
    <xf numFmtId="4" fontId="3" fillId="0" borderId="0" xfId="254" applyFont="1" applyAlignment="1">
      <alignment horizontal="right" vertical="top"/>
    </xf>
    <xf numFmtId="4" fontId="3" fillId="0" borderId="0" xfId="254" applyFont="1">
      <alignment horizontal="right" vertical="top" wrapText="1"/>
    </xf>
    <xf numFmtId="4" fontId="58" fillId="0" borderId="0" xfId="254" applyFont="1" applyAlignment="1">
      <alignment horizontal="right" vertical="top"/>
    </xf>
    <xf numFmtId="0" fontId="51" fillId="0" borderId="0" xfId="358" applyNumberFormat="1" applyAlignment="1"/>
    <xf numFmtId="164" fontId="49" fillId="0" borderId="0" xfId="358" applyNumberFormat="1" applyFont="1" applyAlignment="1">
      <alignment horizontal="right" vertical="top"/>
    </xf>
    <xf numFmtId="0" fontId="50" fillId="0" borderId="0" xfId="358" applyNumberFormat="1" applyFont="1" applyAlignment="1">
      <alignment vertical="top" wrapText="1"/>
    </xf>
    <xf numFmtId="164" fontId="34" fillId="0" borderId="0" xfId="253" applyNumberFormat="1">
      <alignment horizontal="right" wrapText="1"/>
    </xf>
    <xf numFmtId="164" fontId="34" fillId="0" borderId="15" xfId="253" applyNumberFormat="1" applyBorder="1">
      <alignment horizontal="right" wrapText="1"/>
    </xf>
    <xf numFmtId="165" fontId="34" fillId="0" borderId="15" xfId="253" applyBorder="1" applyAlignment="1">
      <alignment horizontal="right" vertical="top"/>
    </xf>
    <xf numFmtId="164" fontId="58" fillId="0" borderId="0" xfId="254" applyNumberFormat="1" applyFont="1">
      <alignment horizontal="right" vertical="top" wrapText="1"/>
    </xf>
    <xf numFmtId="4" fontId="57" fillId="24" borderId="0" xfId="356" quotePrefix="1" applyNumberFormat="1" applyFont="1">
      <alignment horizontal="left" vertical="top"/>
    </xf>
    <xf numFmtId="4" fontId="59" fillId="0" borderId="0" xfId="251" applyFont="1">
      <alignment horizontal="right" vertical="top" wrapText="1"/>
    </xf>
    <xf numFmtId="4" fontId="59" fillId="0" borderId="0" xfId="394" applyFont="1">
      <alignment horizontal="left" vertical="top" wrapText="1"/>
    </xf>
    <xf numFmtId="4" fontId="33" fillId="0" borderId="0" xfId="394">
      <alignment horizontal="left" vertical="top" wrapText="1"/>
    </xf>
    <xf numFmtId="4" fontId="60" fillId="0" borderId="0" xfId="394" applyFont="1">
      <alignment horizontal="left" vertical="top" wrapText="1"/>
    </xf>
    <xf numFmtId="4" fontId="58" fillId="0" borderId="0" xfId="251" applyFont="1">
      <alignment horizontal="right" vertical="top" wrapText="1"/>
    </xf>
    <xf numFmtId="4" fontId="51" fillId="0" borderId="0" xfId="358" quotePrefix="1">
      <alignment horizontal="left" vertical="top" wrapText="1"/>
    </xf>
    <xf numFmtId="4" fontId="2" fillId="25" borderId="0" xfId="272" applyFill="1" applyBorder="1" applyProtection="1">
      <alignment horizontal="left" vertical="top"/>
    </xf>
    <xf numFmtId="4" fontId="2" fillId="25" borderId="0" xfId="272" applyFill="1" applyBorder="1" applyAlignment="1" applyProtection="1">
      <alignment horizontal="right" vertical="top"/>
    </xf>
    <xf numFmtId="4" fontId="33" fillId="24" borderId="0" xfId="251" applyFill="1">
      <alignment horizontal="right" vertical="top" wrapText="1"/>
    </xf>
    <xf numFmtId="4" fontId="33" fillId="0" borderId="0" xfId="251" applyAlignment="1">
      <alignment horizontal="right" vertical="top"/>
    </xf>
    <xf numFmtId="164" fontId="60" fillId="0" borderId="0" xfId="254" applyNumberFormat="1" applyFont="1">
      <alignment horizontal="right" vertical="top" wrapText="1"/>
    </xf>
    <xf numFmtId="4" fontId="60" fillId="0" borderId="0" xfId="254" applyFont="1" applyAlignment="1">
      <alignment horizontal="right" vertical="top"/>
    </xf>
    <xf numFmtId="4" fontId="60" fillId="0" borderId="0" xfId="358" applyFont="1">
      <alignment horizontal="left" vertical="top" wrapText="1"/>
    </xf>
    <xf numFmtId="4" fontId="60" fillId="0" borderId="0" xfId="254" applyFont="1">
      <alignment horizontal="right" vertical="top" wrapText="1"/>
    </xf>
    <xf numFmtId="164" fontId="59" fillId="0" borderId="0" xfId="251" applyNumberFormat="1" applyFont="1">
      <alignment horizontal="right" vertical="top" wrapText="1"/>
    </xf>
    <xf numFmtId="4" fontId="59" fillId="0" borderId="0" xfId="251" applyFont="1" applyAlignment="1">
      <alignment horizontal="right" vertical="top"/>
    </xf>
    <xf numFmtId="164" fontId="33" fillId="0" borderId="15" xfId="251" applyNumberFormat="1" applyBorder="1">
      <alignment horizontal="right" vertical="top" wrapText="1"/>
    </xf>
    <xf numFmtId="4" fontId="33" fillId="0" borderId="15" xfId="251" applyBorder="1" applyAlignment="1">
      <alignment horizontal="right" vertical="top"/>
    </xf>
    <xf numFmtId="4" fontId="33" fillId="0" borderId="15" xfId="394" applyBorder="1">
      <alignment horizontal="left" vertical="top" wrapText="1"/>
    </xf>
    <xf numFmtId="4" fontId="2" fillId="25" borderId="0" xfId="272" quotePrefix="1" applyFill="1" applyBorder="1" applyProtection="1">
      <alignment horizontal="left" vertical="top"/>
    </xf>
    <xf numFmtId="4" fontId="33" fillId="0" borderId="0" xfId="300" applyFont="1">
      <alignment horizontal="right"/>
    </xf>
    <xf numFmtId="4" fontId="33" fillId="0" borderId="16" xfId="300" applyFont="1" applyBorder="1">
      <alignment horizontal="right"/>
    </xf>
    <xf numFmtId="4" fontId="33" fillId="0" borderId="15" xfId="300" applyFont="1" applyBorder="1">
      <alignment horizontal="right"/>
    </xf>
    <xf numFmtId="4" fontId="33" fillId="24" borderId="0" xfId="300" applyFont="1" applyFill="1">
      <alignment horizontal="right"/>
    </xf>
    <xf numFmtId="39" fontId="33" fillId="0" borderId="0" xfId="299" applyNumberFormat="1" applyFont="1" applyAlignment="1">
      <alignment vertical="top"/>
    </xf>
    <xf numFmtId="39" fontId="33" fillId="0" borderId="0" xfId="394" applyNumberFormat="1" applyFont="1" applyAlignment="1">
      <alignment vertical="top" wrapText="1"/>
    </xf>
    <xf numFmtId="4" fontId="3" fillId="0" borderId="0" xfId="298" applyFont="1">
      <alignment horizontal="right" vertical="top"/>
    </xf>
    <xf numFmtId="4" fontId="33" fillId="0" borderId="0" xfId="299" applyFont="1">
      <alignment horizontal="right" vertical="top"/>
    </xf>
    <xf numFmtId="166" fontId="3" fillId="0" borderId="0" xfId="396" applyNumberFormat="1" applyFont="1"/>
    <xf numFmtId="166" fontId="3" fillId="0" borderId="0" xfId="416" applyNumberFormat="1" applyFont="1" applyAlignment="1">
      <alignment horizontal="right"/>
    </xf>
    <xf numFmtId="166" fontId="3" fillId="0" borderId="0" xfId="416" applyNumberFormat="1" applyFont="1"/>
    <xf numFmtId="4" fontId="33" fillId="0" borderId="0" xfId="298" applyFont="1">
      <alignment horizontal="right" vertical="top"/>
    </xf>
    <xf numFmtId="4" fontId="3" fillId="0" borderId="0" xfId="298" applyFont="1" applyAlignment="1">
      <alignment horizontal="right" vertical="top"/>
    </xf>
    <xf numFmtId="4" fontId="3" fillId="24" borderId="0" xfId="298" applyFont="1" applyFill="1">
      <alignment horizontal="right" vertical="top"/>
    </xf>
    <xf numFmtId="4" fontId="3" fillId="24" borderId="0" xfId="298" applyFont="1" applyFill="1" applyAlignment="1">
      <alignment horizontal="right" vertical="top"/>
    </xf>
    <xf numFmtId="4" fontId="3" fillId="0" borderId="0" xfId="298" applyFont="1" applyFill="1">
      <alignment horizontal="right" vertical="top"/>
    </xf>
    <xf numFmtId="166" fontId="3" fillId="0" borderId="0" xfId="416" applyNumberFormat="1" applyFont="1" applyFill="1" applyAlignment="1"/>
    <xf numFmtId="166" fontId="3" fillId="0" borderId="0" xfId="416" applyNumberFormat="1" applyFont="1" applyAlignment="1"/>
    <xf numFmtId="166" fontId="3" fillId="0" borderId="0" xfId="396" applyNumberFormat="1" applyFont="1" applyAlignment="1"/>
    <xf numFmtId="4" fontId="3" fillId="0" borderId="15" xfId="298" applyFont="1" applyBorder="1">
      <alignment horizontal="right" vertical="top"/>
    </xf>
    <xf numFmtId="4" fontId="3" fillId="0" borderId="15" xfId="298" applyFont="1" applyBorder="1" applyAlignment="1">
      <alignment horizontal="right" vertical="top"/>
    </xf>
    <xf numFmtId="4" fontId="48" fillId="0" borderId="0" xfId="394" applyFont="1">
      <alignment horizontal="left" vertical="top" wrapText="1"/>
    </xf>
    <xf numFmtId="172" fontId="33" fillId="0" borderId="0" xfId="394" applyNumberFormat="1" applyFont="1" applyAlignment="1">
      <alignment horizontal="left" vertical="top" wrapText="1"/>
    </xf>
    <xf numFmtId="4" fontId="51" fillId="0" borderId="0" xfId="358" applyFont="1">
      <alignment horizontal="left" vertical="top" wrapText="1"/>
    </xf>
    <xf numFmtId="4" fontId="51" fillId="0" borderId="0" xfId="254" applyFont="1" applyAlignment="1">
      <alignment horizontal="right" vertical="top"/>
    </xf>
    <xf numFmtId="4" fontId="33" fillId="0" borderId="0" xfId="392" applyBorder="1">
      <alignment horizontal="left" vertical="top" wrapText="1"/>
    </xf>
    <xf numFmtId="164" fontId="51" fillId="0" borderId="0" xfId="254" applyNumberFormat="1" applyBorder="1">
      <alignment horizontal="right" vertical="top" wrapText="1"/>
    </xf>
    <xf numFmtId="4" fontId="51" fillId="0" borderId="0" xfId="254" applyBorder="1" applyAlignment="1">
      <alignment horizontal="right" vertical="top"/>
    </xf>
    <xf numFmtId="4" fontId="51" fillId="0" borderId="0" xfId="358" applyFont="1" applyBorder="1">
      <alignment horizontal="left" vertical="top" wrapText="1"/>
    </xf>
    <xf numFmtId="4" fontId="33" fillId="0" borderId="0" xfId="300" applyFont="1" applyBorder="1">
      <alignment horizontal="right"/>
    </xf>
    <xf numFmtId="165" fontId="34" fillId="0" borderId="0" xfId="253" applyBorder="1">
      <alignment horizontal="right" wrapText="1"/>
    </xf>
    <xf numFmtId="4" fontId="51" fillId="0" borderId="0" xfId="358" applyBorder="1">
      <alignment horizontal="left" vertical="top" wrapText="1"/>
    </xf>
    <xf numFmtId="4" fontId="51" fillId="0" borderId="0" xfId="254" applyBorder="1">
      <alignment horizontal="right" vertical="top" wrapText="1"/>
    </xf>
    <xf numFmtId="4" fontId="61" fillId="0" borderId="0" xfId="0" applyFont="1">
      <alignment horizontal="left" vertical="top" wrapText="1"/>
    </xf>
    <xf numFmtId="4" fontId="2" fillId="24" borderId="0" xfId="356" quotePrefix="1" applyNumberFormat="1">
      <alignment horizontal="left" vertical="top"/>
    </xf>
    <xf numFmtId="164" fontId="3" fillId="0" borderId="0" xfId="251" applyNumberFormat="1" applyFont="1">
      <alignment horizontal="right" vertical="top" wrapText="1"/>
    </xf>
    <xf numFmtId="4" fontId="60" fillId="0" borderId="0" xfId="251" applyFont="1">
      <alignment horizontal="right" vertical="top" wrapText="1"/>
    </xf>
    <xf numFmtId="39" fontId="21" fillId="0" borderId="0" xfId="299" applyNumberFormat="1" applyFont="1" applyAlignment="1">
      <alignment vertical="top"/>
    </xf>
    <xf numFmtId="4" fontId="3" fillId="0" borderId="0" xfId="251" applyFont="1">
      <alignment horizontal="right" vertical="top" wrapText="1"/>
    </xf>
    <xf numFmtId="4" fontId="3" fillId="0" borderId="0" xfId="394" applyFont="1">
      <alignment horizontal="left" vertical="top" wrapText="1"/>
    </xf>
    <xf numFmtId="0" fontId="3" fillId="0" borderId="0" xfId="394" applyNumberFormat="1" applyFont="1" applyAlignment="1"/>
    <xf numFmtId="164" fontId="60" fillId="0" borderId="0" xfId="394" applyNumberFormat="1" applyFont="1" applyAlignment="1">
      <alignment horizontal="left" vertical="top"/>
    </xf>
    <xf numFmtId="0" fontId="60" fillId="0" borderId="0" xfId="394" applyNumberFormat="1" applyFont="1" applyAlignment="1">
      <alignment wrapText="1"/>
    </xf>
    <xf numFmtId="0" fontId="60" fillId="0" borderId="0" xfId="394" applyNumberFormat="1" applyFont="1" applyAlignment="1">
      <alignment horizontal="right" vertical="top" wrapText="1"/>
    </xf>
    <xf numFmtId="4" fontId="60" fillId="0" borderId="0" xfId="0" applyFont="1">
      <alignment horizontal="left" vertical="top" wrapText="1"/>
    </xf>
    <xf numFmtId="172" fontId="3" fillId="24" borderId="0" xfId="304" applyNumberFormat="1" applyFont="1" applyFill="1" applyAlignment="1">
      <alignment horizontal="left" vertical="top"/>
    </xf>
    <xf numFmtId="172" fontId="3" fillId="0" borderId="0" xfId="0" applyNumberFormat="1" applyFont="1" applyAlignment="1">
      <alignment horizontal="left" vertical="top" wrapText="1"/>
    </xf>
    <xf numFmtId="172" fontId="3" fillId="0" borderId="16" xfId="0" applyNumberFormat="1" applyFont="1" applyBorder="1" applyAlignment="1">
      <alignment horizontal="left" vertical="top" wrapText="1"/>
    </xf>
    <xf numFmtId="172" fontId="0" fillId="0" borderId="0" xfId="0" applyNumberFormat="1" applyAlignment="1">
      <alignment horizontal="left" vertical="top" wrapText="1"/>
    </xf>
    <xf numFmtId="172" fontId="3" fillId="0" borderId="0" xfId="0" applyNumberFormat="1" applyFont="1" applyAlignment="1">
      <alignment horizontal="left"/>
    </xf>
    <xf numFmtId="172" fontId="3" fillId="0" borderId="15" xfId="0" applyNumberFormat="1" applyFont="1" applyBorder="1" applyAlignment="1">
      <alignment horizontal="left" vertical="top" wrapText="1"/>
    </xf>
    <xf numFmtId="172" fontId="33" fillId="24" borderId="0" xfId="253" applyNumberFormat="1" applyFont="1" applyFill="1" applyAlignment="1">
      <alignment horizontal="left" wrapText="1"/>
    </xf>
    <xf numFmtId="172" fontId="33" fillId="0" borderId="16" xfId="253" applyNumberFormat="1" applyFont="1" applyBorder="1" applyAlignment="1">
      <alignment horizontal="left" wrapText="1"/>
    </xf>
    <xf numFmtId="172" fontId="33" fillId="0" borderId="0" xfId="253" applyNumberFormat="1" applyFont="1" applyAlignment="1">
      <alignment horizontal="left" wrapText="1"/>
    </xf>
    <xf numFmtId="172" fontId="33" fillId="0" borderId="15" xfId="253" applyNumberFormat="1" applyFont="1" applyBorder="1" applyAlignment="1">
      <alignment horizontal="left" wrapText="1"/>
    </xf>
    <xf numFmtId="172" fontId="33" fillId="0" borderId="0" xfId="253" applyNumberFormat="1" applyFont="1" applyBorder="1" applyAlignment="1">
      <alignment horizontal="left" wrapText="1"/>
    </xf>
    <xf numFmtId="172" fontId="3" fillId="0" borderId="0" xfId="394" applyNumberFormat="1" applyFont="1" applyAlignment="1">
      <alignment horizontal="left" vertical="top" wrapText="1"/>
    </xf>
    <xf numFmtId="172" fontId="3" fillId="0" borderId="0" xfId="396" applyNumberFormat="1" applyFont="1" applyAlignment="1">
      <alignment horizontal="left"/>
    </xf>
    <xf numFmtId="172" fontId="3" fillId="0" borderId="0" xfId="416" applyNumberFormat="1" applyFont="1" applyAlignment="1">
      <alignment horizontal="left"/>
    </xf>
    <xf numFmtId="172" fontId="0" fillId="0" borderId="0" xfId="0" applyNumberFormat="1" applyFont="1" applyAlignment="1">
      <alignment horizontal="left" vertical="top" wrapText="1"/>
    </xf>
    <xf numFmtId="172" fontId="3" fillId="0" borderId="0" xfId="416" applyNumberFormat="1" applyFont="1" applyFill="1" applyAlignment="1">
      <alignment horizontal="left"/>
    </xf>
    <xf numFmtId="172" fontId="0" fillId="0" borderId="0" xfId="0" applyNumberFormat="1" applyAlignment="1">
      <alignment horizontal="left" wrapText="1"/>
    </xf>
    <xf numFmtId="0" fontId="2" fillId="24" borderId="0" xfId="304" applyNumberFormat="1" applyFont="1" applyFill="1" applyAlignment="1">
      <alignment horizontal="right" vertical="top" indent="1"/>
    </xf>
    <xf numFmtId="0" fontId="3" fillId="0" borderId="0" xfId="0" applyNumberFormat="1" applyFont="1" applyAlignment="1">
      <alignment horizontal="right" vertical="top" indent="1"/>
    </xf>
    <xf numFmtId="0" fontId="3" fillId="0" borderId="16" xfId="0" applyNumberFormat="1" applyFont="1" applyBorder="1" applyAlignment="1">
      <alignment horizontal="right" vertical="top" indent="1"/>
    </xf>
    <xf numFmtId="0" fontId="0" fillId="0" borderId="0" xfId="0" applyNumberFormat="1" applyAlignment="1">
      <alignment horizontal="right" vertical="top" indent="1"/>
    </xf>
    <xf numFmtId="0" fontId="3" fillId="0" borderId="0" xfId="0" applyNumberFormat="1" applyFont="1" applyAlignment="1">
      <alignment horizontal="right" indent="1"/>
    </xf>
    <xf numFmtId="0" fontId="3" fillId="0" borderId="15" xfId="0" applyNumberFormat="1" applyFont="1" applyBorder="1" applyAlignment="1">
      <alignment horizontal="right" vertical="top" indent="1"/>
    </xf>
    <xf numFmtId="0" fontId="33" fillId="24" borderId="0" xfId="253" applyNumberFormat="1" applyFont="1" applyFill="1" applyAlignment="1">
      <alignment horizontal="right" wrapText="1" indent="1"/>
    </xf>
    <xf numFmtId="0" fontId="33" fillId="0" borderId="16" xfId="253" applyNumberFormat="1" applyFont="1" applyBorder="1" applyAlignment="1">
      <alignment horizontal="right" wrapText="1" indent="1"/>
    </xf>
    <xf numFmtId="0" fontId="33" fillId="0" borderId="0" xfId="253" applyNumberFormat="1" applyFont="1" applyAlignment="1">
      <alignment horizontal="right" wrapText="1" indent="1"/>
    </xf>
    <xf numFmtId="0" fontId="33" fillId="0" borderId="15" xfId="253" applyNumberFormat="1" applyFont="1" applyBorder="1" applyAlignment="1">
      <alignment horizontal="right" wrapText="1" indent="1"/>
    </xf>
    <xf numFmtId="0" fontId="33" fillId="0" borderId="0" xfId="253" applyNumberFormat="1" applyFont="1" applyBorder="1" applyAlignment="1">
      <alignment horizontal="right" wrapText="1" indent="1"/>
    </xf>
    <xf numFmtId="0" fontId="3" fillId="0" borderId="0" xfId="394" applyNumberFormat="1" applyFont="1" applyAlignment="1">
      <alignment horizontal="right" vertical="top" indent="1"/>
    </xf>
    <xf numFmtId="0" fontId="3" fillId="0" borderId="0" xfId="396" applyNumberFormat="1" applyFont="1" applyAlignment="1">
      <alignment horizontal="right" indent="1"/>
    </xf>
    <xf numFmtId="0" fontId="3" fillId="0" borderId="0" xfId="416" applyNumberFormat="1" applyFont="1" applyAlignment="1">
      <alignment horizontal="right" indent="1"/>
    </xf>
    <xf numFmtId="0" fontId="33" fillId="0" borderId="0" xfId="394" applyNumberFormat="1" applyFont="1" applyAlignment="1">
      <alignment horizontal="right" vertical="top" indent="1"/>
    </xf>
    <xf numFmtId="0" fontId="0" fillId="0" borderId="0" xfId="0" applyNumberFormat="1" applyFont="1" applyAlignment="1">
      <alignment horizontal="right" vertical="top" indent="1"/>
    </xf>
    <xf numFmtId="0" fontId="35" fillId="24" borderId="0" xfId="304" applyNumberFormat="1" applyFont="1" applyFill="1" applyAlignment="1">
      <alignment horizontal="right" vertical="top" indent="1"/>
    </xf>
    <xf numFmtId="0" fontId="3" fillId="0" borderId="0" xfId="416" applyNumberFormat="1" applyFont="1" applyFill="1" applyAlignment="1">
      <alignment horizontal="right" indent="1"/>
    </xf>
    <xf numFmtId="0" fontId="0" fillId="0" borderId="0" xfId="0" applyNumberFormat="1" applyAlignment="1">
      <alignment horizontal="right" indent="1"/>
    </xf>
    <xf numFmtId="172" fontId="3" fillId="0" borderId="0" xfId="0" applyNumberFormat="1" applyFont="1">
      <alignment horizontal="left" vertical="top" wrapText="1"/>
    </xf>
    <xf numFmtId="4" fontId="51" fillId="0" borderId="0" xfId="358" applyFont="1">
      <alignment horizontal="left" vertical="top" wrapText="1"/>
    </xf>
    <xf numFmtId="4" fontId="54" fillId="0" borderId="0" xfId="0" applyFont="1">
      <alignment horizontal="left" vertical="top" wrapText="1"/>
    </xf>
    <xf numFmtId="4" fontId="54" fillId="0" borderId="15" xfId="0" applyFont="1" applyBorder="1">
      <alignment horizontal="left" vertical="top" wrapText="1"/>
    </xf>
    <xf numFmtId="4" fontId="54" fillId="0" borderId="14" xfId="0" applyFont="1" applyBorder="1" applyAlignment="1">
      <alignment horizontal="left" vertical="top" wrapText="1"/>
    </xf>
    <xf numFmtId="4" fontId="54" fillId="0" borderId="15" xfId="250" applyFont="1" applyBorder="1">
      <alignment horizontal="right" vertical="top" wrapText="1"/>
    </xf>
  </cellXfs>
  <cellStyles count="620">
    <cellStyle name="20 % – Poudarek1 2" xfId="1"/>
    <cellStyle name="20 % – Poudarek1 2 2" xfId="2"/>
    <cellStyle name="20 % – Poudarek1 2 3" xfId="3"/>
    <cellStyle name="20 % – Poudarek1 2 4" xfId="4"/>
    <cellStyle name="20 % – Poudarek1 3" xfId="5"/>
    <cellStyle name="20 % – Poudarek1 3 2" xfId="6"/>
    <cellStyle name="20 % – Poudarek1 3 3" xfId="7"/>
    <cellStyle name="20 % – Poudarek1 3 4" xfId="8"/>
    <cellStyle name="20 % – Poudarek1 4" xfId="9"/>
    <cellStyle name="20 % – Poudarek1 4 2" xfId="10"/>
    <cellStyle name="20 % – Poudarek1 4 3" xfId="11"/>
    <cellStyle name="20 % – Poudarek1 4 4" xfId="12"/>
    <cellStyle name="20 % – Poudarek2 2" xfId="13"/>
    <cellStyle name="20 % – Poudarek2 2 2" xfId="14"/>
    <cellStyle name="20 % – Poudarek2 2 3" xfId="15"/>
    <cellStyle name="20 % – Poudarek2 2 4" xfId="16"/>
    <cellStyle name="20 % – Poudarek2 3" xfId="17"/>
    <cellStyle name="20 % – Poudarek2 3 2" xfId="18"/>
    <cellStyle name="20 % – Poudarek2 3 3" xfId="19"/>
    <cellStyle name="20 % – Poudarek2 3 4" xfId="20"/>
    <cellStyle name="20 % – Poudarek2 4" xfId="21"/>
    <cellStyle name="20 % – Poudarek2 4 2" xfId="22"/>
    <cellStyle name="20 % – Poudarek2 4 3" xfId="23"/>
    <cellStyle name="20 % – Poudarek2 4 4" xfId="24"/>
    <cellStyle name="20 % – Poudarek3 2" xfId="25"/>
    <cellStyle name="20 % – Poudarek3 2 2" xfId="26"/>
    <cellStyle name="20 % – Poudarek3 2 3" xfId="27"/>
    <cellStyle name="20 % – Poudarek3 2 4" xfId="28"/>
    <cellStyle name="20 % – Poudarek3 3" xfId="29"/>
    <cellStyle name="20 % – Poudarek3 3 2" xfId="30"/>
    <cellStyle name="20 % – Poudarek3 3 3" xfId="31"/>
    <cellStyle name="20 % – Poudarek3 3 4" xfId="32"/>
    <cellStyle name="20 % – Poudarek3 4" xfId="33"/>
    <cellStyle name="20 % – Poudarek3 4 2" xfId="34"/>
    <cellStyle name="20 % – Poudarek3 4 3" xfId="35"/>
    <cellStyle name="20 % – Poudarek3 4 4" xfId="36"/>
    <cellStyle name="20 % – Poudarek4 2" xfId="37"/>
    <cellStyle name="20 % – Poudarek4 2 2" xfId="38"/>
    <cellStyle name="20 % – Poudarek4 2 3" xfId="39"/>
    <cellStyle name="20 % – Poudarek4 2 4" xfId="40"/>
    <cellStyle name="20 % – Poudarek4 3" xfId="41"/>
    <cellStyle name="20 % – Poudarek4 3 2" xfId="42"/>
    <cellStyle name="20 % – Poudarek4 3 3" xfId="43"/>
    <cellStyle name="20 % – Poudarek4 3 4" xfId="44"/>
    <cellStyle name="20 % – Poudarek4 4" xfId="45"/>
    <cellStyle name="20 % – Poudarek4 4 2" xfId="46"/>
    <cellStyle name="20 % – Poudarek4 4 3" xfId="47"/>
    <cellStyle name="20 % – Poudarek4 4 4" xfId="48"/>
    <cellStyle name="20 % – Poudarek5 2" xfId="49"/>
    <cellStyle name="20 % – Poudarek5 2 2" xfId="50"/>
    <cellStyle name="20 % – Poudarek5 2 3" xfId="51"/>
    <cellStyle name="20 % – Poudarek5 2 4" xfId="52"/>
    <cellStyle name="20 % – Poudarek5 3" xfId="53"/>
    <cellStyle name="20 % – Poudarek5 3 2" xfId="54"/>
    <cellStyle name="20 % – Poudarek5 3 3" xfId="55"/>
    <cellStyle name="20 % – Poudarek5 3 4" xfId="56"/>
    <cellStyle name="20 % – Poudarek5 4" xfId="57"/>
    <cellStyle name="20 % – Poudarek5 4 2" xfId="58"/>
    <cellStyle name="20 % – Poudarek5 4 3" xfId="59"/>
    <cellStyle name="20 % – Poudarek5 4 4" xfId="60"/>
    <cellStyle name="20 % – Poudarek6 2" xfId="61"/>
    <cellStyle name="20 % – Poudarek6 2 2" xfId="62"/>
    <cellStyle name="20 % – Poudarek6 2 3" xfId="63"/>
    <cellStyle name="20 % – Poudarek6 2 4" xfId="64"/>
    <cellStyle name="20 % – Poudarek6 3" xfId="65"/>
    <cellStyle name="20 % – Poudarek6 3 2" xfId="66"/>
    <cellStyle name="20 % – Poudarek6 3 3" xfId="67"/>
    <cellStyle name="20 % – Poudarek6 3 4" xfId="68"/>
    <cellStyle name="20 % – Poudarek6 4" xfId="69"/>
    <cellStyle name="20 % – Poudarek6 4 2" xfId="70"/>
    <cellStyle name="20 % – Poudarek6 4 3" xfId="71"/>
    <cellStyle name="20 % – Poudarek6 4 4" xfId="72"/>
    <cellStyle name="20% - Accent1" xfId="73"/>
    <cellStyle name="20% - Accent2" xfId="74"/>
    <cellStyle name="20% - Accent3" xfId="75"/>
    <cellStyle name="20% - Accent4" xfId="76"/>
    <cellStyle name="20% - Accent5" xfId="77"/>
    <cellStyle name="20% - Accent6" xfId="78"/>
    <cellStyle name="40 % – Poudarek1 2" xfId="79"/>
    <cellStyle name="40 % – Poudarek1 2 2" xfId="80"/>
    <cellStyle name="40 % – Poudarek1 2 3" xfId="81"/>
    <cellStyle name="40 % – Poudarek1 2 4" xfId="82"/>
    <cellStyle name="40 % – Poudarek1 3" xfId="83"/>
    <cellStyle name="40 % – Poudarek1 3 2" xfId="84"/>
    <cellStyle name="40 % – Poudarek1 3 3" xfId="85"/>
    <cellStyle name="40 % – Poudarek1 3 4" xfId="86"/>
    <cellStyle name="40 % – Poudarek1 4" xfId="87"/>
    <cellStyle name="40 % – Poudarek1 4 2" xfId="88"/>
    <cellStyle name="40 % – Poudarek1 4 3" xfId="89"/>
    <cellStyle name="40 % – Poudarek1 4 4" xfId="90"/>
    <cellStyle name="40 % – Poudarek2 2" xfId="91"/>
    <cellStyle name="40 % – Poudarek2 2 2" xfId="92"/>
    <cellStyle name="40 % – Poudarek2 2 3" xfId="93"/>
    <cellStyle name="40 % – Poudarek2 2 4" xfId="94"/>
    <cellStyle name="40 % – Poudarek2 3" xfId="95"/>
    <cellStyle name="40 % – Poudarek2 3 2" xfId="96"/>
    <cellStyle name="40 % – Poudarek2 3 3" xfId="97"/>
    <cellStyle name="40 % – Poudarek2 3 4" xfId="98"/>
    <cellStyle name="40 % – Poudarek2 4" xfId="99"/>
    <cellStyle name="40 % – Poudarek2 4 2" xfId="100"/>
    <cellStyle name="40 % – Poudarek2 4 3" xfId="101"/>
    <cellStyle name="40 % – Poudarek2 4 4" xfId="102"/>
    <cellStyle name="40 % – Poudarek3 2" xfId="103"/>
    <cellStyle name="40 % – Poudarek3 2 2" xfId="104"/>
    <cellStyle name="40 % – Poudarek3 2 3" xfId="105"/>
    <cellStyle name="40 % – Poudarek3 2 4" xfId="106"/>
    <cellStyle name="40 % – Poudarek3 3" xfId="107"/>
    <cellStyle name="40 % – Poudarek3 3 2" xfId="108"/>
    <cellStyle name="40 % – Poudarek3 3 3" xfId="109"/>
    <cellStyle name="40 % – Poudarek3 3 4" xfId="110"/>
    <cellStyle name="40 % – Poudarek3 4" xfId="111"/>
    <cellStyle name="40 % – Poudarek3 4 2" xfId="112"/>
    <cellStyle name="40 % – Poudarek3 4 3" xfId="113"/>
    <cellStyle name="40 % – Poudarek3 4 4" xfId="114"/>
    <cellStyle name="40 % – Poudarek4 2" xfId="115"/>
    <cellStyle name="40 % – Poudarek4 2 2" xfId="116"/>
    <cellStyle name="40 % – Poudarek4 2 3" xfId="117"/>
    <cellStyle name="40 % – Poudarek4 2 4" xfId="118"/>
    <cellStyle name="40 % – Poudarek4 3" xfId="119"/>
    <cellStyle name="40 % – Poudarek4 3 2" xfId="120"/>
    <cellStyle name="40 % – Poudarek4 3 3" xfId="121"/>
    <cellStyle name="40 % – Poudarek4 3 4" xfId="122"/>
    <cellStyle name="40 % – Poudarek4 4" xfId="123"/>
    <cellStyle name="40 % – Poudarek4 4 2" xfId="124"/>
    <cellStyle name="40 % – Poudarek4 4 3" xfId="125"/>
    <cellStyle name="40 % – Poudarek4 4 4" xfId="126"/>
    <cellStyle name="40 % – Poudarek5 2" xfId="127"/>
    <cellStyle name="40 % – Poudarek5 2 2" xfId="128"/>
    <cellStyle name="40 % – Poudarek5 2 3" xfId="129"/>
    <cellStyle name="40 % – Poudarek5 2 4" xfId="130"/>
    <cellStyle name="40 % – Poudarek5 3" xfId="131"/>
    <cellStyle name="40 % – Poudarek5 3 2" xfId="132"/>
    <cellStyle name="40 % – Poudarek5 3 3" xfId="133"/>
    <cellStyle name="40 % – Poudarek5 3 4" xfId="134"/>
    <cellStyle name="40 % – Poudarek5 4" xfId="135"/>
    <cellStyle name="40 % – Poudarek5 4 2" xfId="136"/>
    <cellStyle name="40 % – Poudarek5 4 3" xfId="137"/>
    <cellStyle name="40 % – Poudarek5 4 4" xfId="138"/>
    <cellStyle name="40 % – Poudarek6 2" xfId="139"/>
    <cellStyle name="40 % – Poudarek6 2 2" xfId="140"/>
    <cellStyle name="40 % – Poudarek6 2 3" xfId="141"/>
    <cellStyle name="40 % – Poudarek6 2 4" xfId="142"/>
    <cellStyle name="40 % – Poudarek6 3" xfId="143"/>
    <cellStyle name="40 % – Poudarek6 3 2" xfId="144"/>
    <cellStyle name="40 % – Poudarek6 3 3" xfId="145"/>
    <cellStyle name="40 % – Poudarek6 3 4" xfId="146"/>
    <cellStyle name="40 % – Poudarek6 4" xfId="147"/>
    <cellStyle name="40 % – Poudarek6 4 2" xfId="148"/>
    <cellStyle name="40 % – Poudarek6 4 3" xfId="149"/>
    <cellStyle name="40 % – Poudarek6 4 4" xfId="150"/>
    <cellStyle name="40% - Accent1" xfId="151"/>
    <cellStyle name="40% - Accent2" xfId="152"/>
    <cellStyle name="40% - Accent3" xfId="153"/>
    <cellStyle name="40% - Accent4" xfId="154"/>
    <cellStyle name="40% - Accent5" xfId="155"/>
    <cellStyle name="40% - Accent6" xfId="156"/>
    <cellStyle name="60 % – Poudarek1 2" xfId="157"/>
    <cellStyle name="60 % – Poudarek1 2 2" xfId="158"/>
    <cellStyle name="60 % – Poudarek1 2 3" xfId="159"/>
    <cellStyle name="60 % – Poudarek1 2 4" xfId="160"/>
    <cellStyle name="60 % – Poudarek1 3" xfId="161"/>
    <cellStyle name="60 % – Poudarek1 3 2" xfId="162"/>
    <cellStyle name="60 % – Poudarek1 3 3" xfId="163"/>
    <cellStyle name="60 % – Poudarek1 3 4" xfId="164"/>
    <cellStyle name="60 % – Poudarek1 4" xfId="165"/>
    <cellStyle name="60 % – Poudarek1 4 2" xfId="166"/>
    <cellStyle name="60 % – Poudarek1 4 3" xfId="167"/>
    <cellStyle name="60 % – Poudarek1 4 4" xfId="168"/>
    <cellStyle name="60 % – Poudarek2 2" xfId="169"/>
    <cellStyle name="60 % – Poudarek2 2 2" xfId="170"/>
    <cellStyle name="60 % – Poudarek2 2 3" xfId="171"/>
    <cellStyle name="60 % – Poudarek2 2 4" xfId="172"/>
    <cellStyle name="60 % – Poudarek2 3" xfId="173"/>
    <cellStyle name="60 % – Poudarek2 3 2" xfId="174"/>
    <cellStyle name="60 % – Poudarek2 3 3" xfId="175"/>
    <cellStyle name="60 % – Poudarek2 3 4" xfId="176"/>
    <cellStyle name="60 % – Poudarek2 4" xfId="177"/>
    <cellStyle name="60 % – Poudarek2 4 2" xfId="178"/>
    <cellStyle name="60 % – Poudarek2 4 3" xfId="179"/>
    <cellStyle name="60 % – Poudarek2 4 4" xfId="180"/>
    <cellStyle name="60 % – Poudarek3 2" xfId="181"/>
    <cellStyle name="60 % – Poudarek3 2 2" xfId="182"/>
    <cellStyle name="60 % – Poudarek3 2 3" xfId="183"/>
    <cellStyle name="60 % – Poudarek3 2 4" xfId="184"/>
    <cellStyle name="60 % – Poudarek3 3" xfId="185"/>
    <cellStyle name="60 % – Poudarek3 3 2" xfId="186"/>
    <cellStyle name="60 % – Poudarek3 3 3" xfId="187"/>
    <cellStyle name="60 % – Poudarek3 3 4" xfId="188"/>
    <cellStyle name="60 % – Poudarek3 4" xfId="189"/>
    <cellStyle name="60 % – Poudarek3 4 2" xfId="190"/>
    <cellStyle name="60 % – Poudarek3 4 3" xfId="191"/>
    <cellStyle name="60 % – Poudarek3 4 4" xfId="192"/>
    <cellStyle name="60 % – Poudarek4 2" xfId="193"/>
    <cellStyle name="60 % – Poudarek4 2 2" xfId="194"/>
    <cellStyle name="60 % – Poudarek4 2 3" xfId="195"/>
    <cellStyle name="60 % – Poudarek4 2 4" xfId="196"/>
    <cellStyle name="60 % – Poudarek4 3" xfId="197"/>
    <cellStyle name="60 % – Poudarek4 3 2" xfId="198"/>
    <cellStyle name="60 % – Poudarek4 3 3" xfId="199"/>
    <cellStyle name="60 % – Poudarek4 3 4" xfId="200"/>
    <cellStyle name="60 % – Poudarek4 4" xfId="201"/>
    <cellStyle name="60 % – Poudarek4 4 2" xfId="202"/>
    <cellStyle name="60 % – Poudarek4 4 3" xfId="203"/>
    <cellStyle name="60 % – Poudarek4 4 4" xfId="204"/>
    <cellStyle name="60 % – Poudarek5 2" xfId="205"/>
    <cellStyle name="60 % – Poudarek5 2 2" xfId="206"/>
    <cellStyle name="60 % – Poudarek5 2 3" xfId="207"/>
    <cellStyle name="60 % – Poudarek5 2 4" xfId="208"/>
    <cellStyle name="60 % – Poudarek5 3" xfId="209"/>
    <cellStyle name="60 % – Poudarek5 3 2" xfId="210"/>
    <cellStyle name="60 % – Poudarek5 3 3" xfId="211"/>
    <cellStyle name="60 % – Poudarek5 3 4" xfId="212"/>
    <cellStyle name="60 % – Poudarek5 4" xfId="213"/>
    <cellStyle name="60 % – Poudarek5 4 2" xfId="214"/>
    <cellStyle name="60 % – Poudarek5 4 3" xfId="215"/>
    <cellStyle name="60 % – Poudarek5 4 4" xfId="216"/>
    <cellStyle name="60 % – Poudarek6 2" xfId="217"/>
    <cellStyle name="60 % – Poudarek6 2 2" xfId="218"/>
    <cellStyle name="60 % – Poudarek6 2 3" xfId="219"/>
    <cellStyle name="60 % – Poudarek6 2 4" xfId="220"/>
    <cellStyle name="60 % – Poudarek6 3" xfId="221"/>
    <cellStyle name="60 % – Poudarek6 3 2" xfId="222"/>
    <cellStyle name="60 % – Poudarek6 3 3" xfId="223"/>
    <cellStyle name="60 % – Poudarek6 3 4" xfId="224"/>
    <cellStyle name="60 % – Poudarek6 4" xfId="225"/>
    <cellStyle name="60 % – Poudarek6 4 2" xfId="226"/>
    <cellStyle name="60 % – Poudarek6 4 3" xfId="227"/>
    <cellStyle name="60 % – Poudarek6 4 4" xfId="228"/>
    <cellStyle name="60% - Accent1" xfId="229"/>
    <cellStyle name="60% - Accent2" xfId="230"/>
    <cellStyle name="60% - Accent3" xfId="231"/>
    <cellStyle name="60% - Accent4" xfId="232"/>
    <cellStyle name="60% - Accent5" xfId="233"/>
    <cellStyle name="60% - Accent6" xfId="234"/>
    <cellStyle name="Accent1" xfId="235"/>
    <cellStyle name="Accent2" xfId="236"/>
    <cellStyle name="Accent3" xfId="237"/>
    <cellStyle name="Accent4" xfId="238"/>
    <cellStyle name="Accent5" xfId="239"/>
    <cellStyle name="Accent6" xfId="240"/>
    <cellStyle name="Bad" xfId="241"/>
    <cellStyle name="Calculation" xfId="242"/>
    <cellStyle name="Check Cell" xfId="243"/>
    <cellStyle name="Comma_Sheet1 2" xfId="244"/>
    <cellStyle name="Comma0" xfId="245"/>
    <cellStyle name="Currency [0]_B_QT" xfId="246"/>
    <cellStyle name="Currency_B_QT" xfId="247"/>
    <cellStyle name="Currency0" xfId="248"/>
    <cellStyle name="Date" xfId="249"/>
    <cellStyle name="Desno" xfId="250"/>
    <cellStyle name="Desno 2" xfId="251"/>
    <cellStyle name="Desno 2 2" xfId="252"/>
    <cellStyle name="Desno 3" xfId="253"/>
    <cellStyle name="Desno 3 2" xfId="254"/>
    <cellStyle name="Dezimal [0]_Tabelle1" xfId="255"/>
    <cellStyle name="Dezimal_Tabelle1" xfId="256"/>
    <cellStyle name="Dobro 2" xfId="257"/>
    <cellStyle name="Dobro 2 2" xfId="258"/>
    <cellStyle name="Dobro 2 3" xfId="259"/>
    <cellStyle name="Dobro 2 4" xfId="260"/>
    <cellStyle name="Dobro 3" xfId="261"/>
    <cellStyle name="Dobro 3 2" xfId="262"/>
    <cellStyle name="Dobro 3 3" xfId="263"/>
    <cellStyle name="Dobro 3 4" xfId="264"/>
    <cellStyle name="Dobro 4" xfId="265"/>
    <cellStyle name="Dobro 4 2" xfId="266"/>
    <cellStyle name="Dobro 4 3" xfId="267"/>
    <cellStyle name="Dobro 4 4" xfId="268"/>
    <cellStyle name="Element-delo" xfId="269"/>
    <cellStyle name="Excel Built-in Normal" xfId="270"/>
    <cellStyle name="Excel_BuiltIn_Comma 1" xfId="271"/>
    <cellStyle name="Excel_BuiltIn_Naslov" xfId="272"/>
    <cellStyle name="Explanatory Text" xfId="273"/>
    <cellStyle name="Fixed" xfId="274"/>
    <cellStyle name="Followed Hyperlink" xfId="275"/>
    <cellStyle name="general" xfId="276"/>
    <cellStyle name="Good" xfId="277"/>
    <cellStyle name="Heading 1" xfId="278"/>
    <cellStyle name="Heading 2" xfId="279"/>
    <cellStyle name="Heading 3" xfId="280"/>
    <cellStyle name="Heading 4" xfId="281"/>
    <cellStyle name="Heading1" xfId="282"/>
    <cellStyle name="Heading2" xfId="283"/>
    <cellStyle name="Hyperlink" xfId="284"/>
    <cellStyle name="Input" xfId="285"/>
    <cellStyle name="Izhod 2" xfId="286"/>
    <cellStyle name="Izhod 2 2" xfId="287"/>
    <cellStyle name="Izhod 2 3" xfId="288"/>
    <cellStyle name="Izhod 2 4" xfId="289"/>
    <cellStyle name="Izhod 3" xfId="290"/>
    <cellStyle name="Izhod 3 2" xfId="291"/>
    <cellStyle name="Izhod 3 3" xfId="292"/>
    <cellStyle name="Izhod 3 4" xfId="293"/>
    <cellStyle name="Izhod 4" xfId="294"/>
    <cellStyle name="Izhod 4 2" xfId="295"/>
    <cellStyle name="Izhod 4 3" xfId="296"/>
    <cellStyle name="Izhod 4 4" xfId="297"/>
    <cellStyle name="Izračuni" xfId="298"/>
    <cellStyle name="Izračuni 2" xfId="299"/>
    <cellStyle name="Izračuni 3" xfId="300"/>
    <cellStyle name="Krepko" xfId="301"/>
    <cellStyle name="Linked Cell" xfId="302"/>
    <cellStyle name="Napis" xfId="303"/>
    <cellStyle name="Naslov" xfId="304" builtinId="15"/>
    <cellStyle name="Naslov 1 1" xfId="305"/>
    <cellStyle name="Naslov 1 2" xfId="306"/>
    <cellStyle name="Naslov 1 2 2" xfId="307"/>
    <cellStyle name="Naslov 1 2 3" xfId="308"/>
    <cellStyle name="Naslov 1 2 4" xfId="309"/>
    <cellStyle name="Naslov 1 3" xfId="310"/>
    <cellStyle name="Naslov 1 3 2" xfId="311"/>
    <cellStyle name="Naslov 1 3 3" xfId="312"/>
    <cellStyle name="Naslov 1 3 4" xfId="313"/>
    <cellStyle name="Naslov 1 4" xfId="314"/>
    <cellStyle name="Naslov 1 4 2" xfId="315"/>
    <cellStyle name="Naslov 1 4 3" xfId="316"/>
    <cellStyle name="Naslov 1 4 4" xfId="317"/>
    <cellStyle name="Naslov 2 2" xfId="318"/>
    <cellStyle name="Naslov 2 2 2" xfId="319"/>
    <cellStyle name="Naslov 2 2 3" xfId="320"/>
    <cellStyle name="Naslov 2 2 4" xfId="321"/>
    <cellStyle name="Naslov 2 3" xfId="322"/>
    <cellStyle name="Naslov 2 3 2" xfId="323"/>
    <cellStyle name="Naslov 2 3 3" xfId="324"/>
    <cellStyle name="Naslov 2 3 4" xfId="325"/>
    <cellStyle name="Naslov 2 4" xfId="326"/>
    <cellStyle name="Naslov 2 4 2" xfId="327"/>
    <cellStyle name="Naslov 2 4 3" xfId="328"/>
    <cellStyle name="Naslov 2 4 4" xfId="329"/>
    <cellStyle name="Naslov 3 2" xfId="330"/>
    <cellStyle name="Naslov 3 2 2" xfId="331"/>
    <cellStyle name="Naslov 3 2 3" xfId="332"/>
    <cellStyle name="Naslov 3 2 4" xfId="333"/>
    <cellStyle name="Naslov 3 3" xfId="334"/>
    <cellStyle name="Naslov 3 3 2" xfId="335"/>
    <cellStyle name="Naslov 3 3 3" xfId="336"/>
    <cellStyle name="Naslov 3 3 4" xfId="337"/>
    <cellStyle name="Naslov 3 4" xfId="338"/>
    <cellStyle name="Naslov 3 4 2" xfId="339"/>
    <cellStyle name="Naslov 3 4 3" xfId="340"/>
    <cellStyle name="Naslov 3 4 4" xfId="341"/>
    <cellStyle name="Naslov 4 2" xfId="342"/>
    <cellStyle name="Naslov 4 2 2" xfId="343"/>
    <cellStyle name="Naslov 4 2 3" xfId="344"/>
    <cellStyle name="Naslov 4 2 4" xfId="345"/>
    <cellStyle name="Naslov 4 3" xfId="346"/>
    <cellStyle name="Naslov 4 3 2" xfId="347"/>
    <cellStyle name="Naslov 4 3 3" xfId="348"/>
    <cellStyle name="Naslov 4 3 4" xfId="349"/>
    <cellStyle name="Naslov 4 4" xfId="350"/>
    <cellStyle name="Naslov 4 4 2" xfId="351"/>
    <cellStyle name="Naslov 4 4 3" xfId="352"/>
    <cellStyle name="Naslov 4 4 4" xfId="353"/>
    <cellStyle name="Naslov 5" xfId="354"/>
    <cellStyle name="Naslov 6" xfId="355"/>
    <cellStyle name="Naslov 7" xfId="356"/>
    <cellStyle name="Navadno" xfId="0" builtinId="0"/>
    <cellStyle name="Navadno 10" xfId="357"/>
    <cellStyle name="Navadno 14" xfId="358"/>
    <cellStyle name="Navadno 2" xfId="359"/>
    <cellStyle name="Navadno 2 2" xfId="360"/>
    <cellStyle name="Navadno 2 2 2" xfId="361"/>
    <cellStyle name="Navadno 2 2 2 2" xfId="362"/>
    <cellStyle name="Navadno 2 2 2 3" xfId="363"/>
    <cellStyle name="Navadno 2 2 3" xfId="364"/>
    <cellStyle name="Navadno 2 2 3 2" xfId="365"/>
    <cellStyle name="Navadno 2 2 4" xfId="366"/>
    <cellStyle name="Navadno 2 3" xfId="367"/>
    <cellStyle name="Navadno 2 3 2" xfId="368"/>
    <cellStyle name="Navadno 2 3 3" xfId="369"/>
    <cellStyle name="Navadno 2 4" xfId="370"/>
    <cellStyle name="Navadno 2 5" xfId="371"/>
    <cellStyle name="Navadno 2_Sum" xfId="372"/>
    <cellStyle name="Navadno 3" xfId="373"/>
    <cellStyle name="Navadno 3 2" xfId="374"/>
    <cellStyle name="Navadno 3 2 2" xfId="375"/>
    <cellStyle name="Navadno 3 2 3" xfId="376"/>
    <cellStyle name="Navadno 3 3" xfId="377"/>
    <cellStyle name="Navadno 3 4" xfId="378"/>
    <cellStyle name="Navadno 3_Sum" xfId="379"/>
    <cellStyle name="Navadno 4" xfId="380"/>
    <cellStyle name="Navadno 4 2" xfId="381"/>
    <cellStyle name="Navadno 4 3" xfId="382"/>
    <cellStyle name="Navadno 5" xfId="383"/>
    <cellStyle name="Navadno 5 2" xfId="384"/>
    <cellStyle name="Navadno 5 2 2" xfId="385"/>
    <cellStyle name="Navadno 5 2 3" xfId="386"/>
    <cellStyle name="Navadno 5 3" xfId="387"/>
    <cellStyle name="Navadno 6" xfId="388"/>
    <cellStyle name="Navadno 6 2" xfId="389"/>
    <cellStyle name="Navadno 6 3" xfId="390"/>
    <cellStyle name="Navadno 7" xfId="391"/>
    <cellStyle name="Navadno 8" xfId="392"/>
    <cellStyle name="Navadno 8 2" xfId="393"/>
    <cellStyle name="Navadno 8 3" xfId="394"/>
    <cellStyle name="Navadno 9" xfId="395"/>
    <cellStyle name="Navadno_051109.2h_PZR" xfId="396"/>
    <cellStyle name="Neutral" xfId="397"/>
    <cellStyle name="Nevtralno 2" xfId="398"/>
    <cellStyle name="Nevtralno 2 2" xfId="399"/>
    <cellStyle name="Nevtralno 2 3" xfId="400"/>
    <cellStyle name="Nevtralno 2 4" xfId="401"/>
    <cellStyle name="Nevtralno 3" xfId="402"/>
    <cellStyle name="Nevtralno 3 2" xfId="403"/>
    <cellStyle name="Nevtralno 3 3" xfId="404"/>
    <cellStyle name="Nevtralno 3 4" xfId="405"/>
    <cellStyle name="Nevtralno 4" xfId="406"/>
    <cellStyle name="Nevtralno 4 2" xfId="407"/>
    <cellStyle name="Nevtralno 4 3" xfId="408"/>
    <cellStyle name="Nevtralno 4 4" xfId="409"/>
    <cellStyle name="Normal 10" xfId="410"/>
    <cellStyle name="Normal 11" xfId="411"/>
    <cellStyle name="Normal 12" xfId="412"/>
    <cellStyle name="Normal 13" xfId="413"/>
    <cellStyle name="Normal 2" xfId="414"/>
    <cellStyle name="Normal 2 2" xfId="415"/>
    <cellStyle name="Normal 3" xfId="416"/>
    <cellStyle name="Normal 4" xfId="417"/>
    <cellStyle name="Normal 5" xfId="418"/>
    <cellStyle name="Normal 6" xfId="419"/>
    <cellStyle name="Normal 9" xfId="420"/>
    <cellStyle name="Normal_1.3.2" xfId="421"/>
    <cellStyle name="Normal-10" xfId="422"/>
    <cellStyle name="Note" xfId="423"/>
    <cellStyle name="Odstotek 2" xfId="424"/>
    <cellStyle name="Opomba 2" xfId="425"/>
    <cellStyle name="Opomba 2 2" xfId="426"/>
    <cellStyle name="Opomba 2 3" xfId="427"/>
    <cellStyle name="Opomba 2 4" xfId="428"/>
    <cellStyle name="Opomba 3" xfId="429"/>
    <cellStyle name="Opomba 3 2" xfId="430"/>
    <cellStyle name="Opomba 3 3" xfId="431"/>
    <cellStyle name="Opomba 3 4" xfId="432"/>
    <cellStyle name="Opomba 4" xfId="433"/>
    <cellStyle name="Opomba 4 2" xfId="434"/>
    <cellStyle name="Opomba 4 3" xfId="435"/>
    <cellStyle name="Opomba 4 4" xfId="436"/>
    <cellStyle name="Opozorilo 2" xfId="437"/>
    <cellStyle name="Opozorilo 2 2" xfId="438"/>
    <cellStyle name="Opozorilo 2 3" xfId="439"/>
    <cellStyle name="Opozorilo 2 4" xfId="440"/>
    <cellStyle name="Opozorilo 3" xfId="441"/>
    <cellStyle name="Opozorilo 3 2" xfId="442"/>
    <cellStyle name="Opozorilo 3 3" xfId="443"/>
    <cellStyle name="Opozorilo 3 4" xfId="444"/>
    <cellStyle name="Opozorilo 4" xfId="445"/>
    <cellStyle name="Opozorilo 4 2" xfId="446"/>
    <cellStyle name="Opozorilo 4 3" xfId="447"/>
    <cellStyle name="Opozorilo 4 4" xfId="448"/>
    <cellStyle name="Output" xfId="449"/>
    <cellStyle name="Percent_CEV1" xfId="450"/>
    <cellStyle name="Pojasnjevalno besedilo 2" xfId="451"/>
    <cellStyle name="Pojasnjevalno besedilo 2 2" xfId="452"/>
    <cellStyle name="Pojasnjevalno besedilo 2 3" xfId="453"/>
    <cellStyle name="Pojasnjevalno besedilo 2 4" xfId="454"/>
    <cellStyle name="Pojasnjevalno besedilo 3" xfId="455"/>
    <cellStyle name="Pojasnjevalno besedilo 3 2" xfId="456"/>
    <cellStyle name="Pojasnjevalno besedilo 3 3" xfId="457"/>
    <cellStyle name="Pojasnjevalno besedilo 3 4" xfId="458"/>
    <cellStyle name="Pojasnjevalno besedilo 4" xfId="459"/>
    <cellStyle name="Pojasnjevalno besedilo 4 2" xfId="460"/>
    <cellStyle name="Pojasnjevalno besedilo 4 3" xfId="461"/>
    <cellStyle name="Pojasnjevalno besedilo 4 4" xfId="462"/>
    <cellStyle name="Poudarek1 2" xfId="463"/>
    <cellStyle name="Poudarek1 2 2" xfId="464"/>
    <cellStyle name="Poudarek1 2 3" xfId="465"/>
    <cellStyle name="Poudarek1 2 4" xfId="466"/>
    <cellStyle name="Poudarek1 3" xfId="467"/>
    <cellStyle name="Poudarek1 3 2" xfId="468"/>
    <cellStyle name="Poudarek1 3 3" xfId="469"/>
    <cellStyle name="Poudarek1 3 4" xfId="470"/>
    <cellStyle name="Poudarek1 4" xfId="471"/>
    <cellStyle name="Poudarek1 4 2" xfId="472"/>
    <cellStyle name="Poudarek1 4 3" xfId="473"/>
    <cellStyle name="Poudarek1 4 4" xfId="474"/>
    <cellStyle name="Poudarek2 2" xfId="475"/>
    <cellStyle name="Poudarek2 2 2" xfId="476"/>
    <cellStyle name="Poudarek2 2 3" xfId="477"/>
    <cellStyle name="Poudarek2 2 4" xfId="478"/>
    <cellStyle name="Poudarek2 3" xfId="479"/>
    <cellStyle name="Poudarek2 3 2" xfId="480"/>
    <cellStyle name="Poudarek2 3 3" xfId="481"/>
    <cellStyle name="Poudarek2 3 4" xfId="482"/>
    <cellStyle name="Poudarek2 4" xfId="483"/>
    <cellStyle name="Poudarek2 4 2" xfId="484"/>
    <cellStyle name="Poudarek2 4 3" xfId="485"/>
    <cellStyle name="Poudarek2 4 4" xfId="486"/>
    <cellStyle name="Poudarek3 2" xfId="487"/>
    <cellStyle name="Poudarek3 2 2" xfId="488"/>
    <cellStyle name="Poudarek3 2 3" xfId="489"/>
    <cellStyle name="Poudarek3 2 4" xfId="490"/>
    <cellStyle name="Poudarek3 3" xfId="491"/>
    <cellStyle name="Poudarek3 3 2" xfId="492"/>
    <cellStyle name="Poudarek3 3 3" xfId="493"/>
    <cellStyle name="Poudarek3 3 4" xfId="494"/>
    <cellStyle name="Poudarek3 4" xfId="495"/>
    <cellStyle name="Poudarek3 4 2" xfId="496"/>
    <cellStyle name="Poudarek3 4 3" xfId="497"/>
    <cellStyle name="Poudarek3 4 4" xfId="498"/>
    <cellStyle name="Poudarek4 2" xfId="499"/>
    <cellStyle name="Poudarek4 2 2" xfId="500"/>
    <cellStyle name="Poudarek4 2 3" xfId="501"/>
    <cellStyle name="Poudarek4 2 4" xfId="502"/>
    <cellStyle name="Poudarek4 3" xfId="503"/>
    <cellStyle name="Poudarek4 3 2" xfId="504"/>
    <cellStyle name="Poudarek4 3 3" xfId="505"/>
    <cellStyle name="Poudarek4 3 4" xfId="506"/>
    <cellStyle name="Poudarek4 4" xfId="507"/>
    <cellStyle name="Poudarek4 4 2" xfId="508"/>
    <cellStyle name="Poudarek4 4 3" xfId="509"/>
    <cellStyle name="Poudarek4 4 4" xfId="510"/>
    <cellStyle name="Poudarek5 2" xfId="511"/>
    <cellStyle name="Poudarek5 2 2" xfId="512"/>
    <cellStyle name="Poudarek5 2 3" xfId="513"/>
    <cellStyle name="Poudarek5 2 4" xfId="514"/>
    <cellStyle name="Poudarek5 3" xfId="515"/>
    <cellStyle name="Poudarek5 3 2" xfId="516"/>
    <cellStyle name="Poudarek5 3 3" xfId="517"/>
    <cellStyle name="Poudarek5 3 4" xfId="518"/>
    <cellStyle name="Poudarek5 4" xfId="519"/>
    <cellStyle name="Poudarek5 4 2" xfId="520"/>
    <cellStyle name="Poudarek5 4 3" xfId="521"/>
    <cellStyle name="Poudarek5 4 4" xfId="522"/>
    <cellStyle name="Poudarek6 2" xfId="523"/>
    <cellStyle name="Poudarek6 2 2" xfId="524"/>
    <cellStyle name="Poudarek6 2 3" xfId="525"/>
    <cellStyle name="Poudarek6 2 4" xfId="526"/>
    <cellStyle name="Poudarek6 3" xfId="527"/>
    <cellStyle name="Poudarek6 3 2" xfId="528"/>
    <cellStyle name="Poudarek6 3 3" xfId="529"/>
    <cellStyle name="Poudarek6 3 4" xfId="530"/>
    <cellStyle name="Poudarek6 4" xfId="531"/>
    <cellStyle name="Poudarek6 4 2" xfId="532"/>
    <cellStyle name="Poudarek6 4 3" xfId="533"/>
    <cellStyle name="Poudarek6 4 4" xfId="534"/>
    <cellStyle name="Povezana celica 2" xfId="535"/>
    <cellStyle name="Povezana celica 2 2" xfId="536"/>
    <cellStyle name="Povezana celica 2 3" xfId="537"/>
    <cellStyle name="Povezana celica 2 4" xfId="538"/>
    <cellStyle name="Povezana celica 3" xfId="539"/>
    <cellStyle name="Povezana celica 3 2" xfId="540"/>
    <cellStyle name="Povezana celica 3 3" xfId="541"/>
    <cellStyle name="Povezana celica 3 4" xfId="542"/>
    <cellStyle name="Povezana celica 4" xfId="543"/>
    <cellStyle name="Povezana celica 4 2" xfId="544"/>
    <cellStyle name="Povezana celica 4 3" xfId="545"/>
    <cellStyle name="Povezana celica 4 4" xfId="546"/>
    <cellStyle name="Preveri celico 2" xfId="547"/>
    <cellStyle name="Preveri celico 2 2" xfId="548"/>
    <cellStyle name="Preveri celico 2 3" xfId="549"/>
    <cellStyle name="Preveri celico 2 4" xfId="550"/>
    <cellStyle name="Preveri celico 3" xfId="551"/>
    <cellStyle name="Preveri celico 3 2" xfId="552"/>
    <cellStyle name="Preveri celico 3 3" xfId="553"/>
    <cellStyle name="Preveri celico 3 4" xfId="554"/>
    <cellStyle name="Preveri celico 4" xfId="555"/>
    <cellStyle name="Preveri celico 4 2" xfId="556"/>
    <cellStyle name="Preveri celico 4 3" xfId="557"/>
    <cellStyle name="Preveri celico 4 4" xfId="558"/>
    <cellStyle name="Projekt" xfId="559"/>
    <cellStyle name="Računanje 2" xfId="560"/>
    <cellStyle name="Računanje 2 2" xfId="561"/>
    <cellStyle name="Računanje 2 3" xfId="562"/>
    <cellStyle name="Računanje 2 4" xfId="563"/>
    <cellStyle name="Računanje 3" xfId="564"/>
    <cellStyle name="Računanje 3 2" xfId="565"/>
    <cellStyle name="Računanje 3 3" xfId="566"/>
    <cellStyle name="Računanje 3 4" xfId="567"/>
    <cellStyle name="Računanje 4" xfId="568"/>
    <cellStyle name="Računanje 4 2" xfId="569"/>
    <cellStyle name="Računanje 4 3" xfId="570"/>
    <cellStyle name="Računanje 4 4" xfId="571"/>
    <cellStyle name="Slabo 2" xfId="572"/>
    <cellStyle name="Slabo 2 2" xfId="573"/>
    <cellStyle name="Slabo 2 3" xfId="574"/>
    <cellStyle name="Slabo 2 4" xfId="575"/>
    <cellStyle name="Slabo 3" xfId="576"/>
    <cellStyle name="Slabo 3 2" xfId="577"/>
    <cellStyle name="Slabo 3 3" xfId="578"/>
    <cellStyle name="Slabo 3 4" xfId="579"/>
    <cellStyle name="Slabo 4" xfId="580"/>
    <cellStyle name="Slabo 4 2" xfId="581"/>
    <cellStyle name="Slabo 4 3" xfId="582"/>
    <cellStyle name="Slabo 4 4" xfId="583"/>
    <cellStyle name="Slog 1" xfId="584"/>
    <cellStyle name="Standard_Tabelle1" xfId="585"/>
    <cellStyle name="tekst-levo" xfId="586"/>
    <cellStyle name="Title" xfId="587"/>
    <cellStyle name="Total" xfId="588"/>
    <cellStyle name="Valuta 2" xfId="589"/>
    <cellStyle name="Vejica 2" xfId="590"/>
    <cellStyle name="Vejica 3" xfId="591"/>
    <cellStyle name="Vejica 3 2" xfId="592"/>
    <cellStyle name="Vnos 2" xfId="593"/>
    <cellStyle name="Vnos 2 2" xfId="594"/>
    <cellStyle name="Vnos 2 3" xfId="595"/>
    <cellStyle name="Vnos 2 4" xfId="596"/>
    <cellStyle name="Vnos 3" xfId="597"/>
    <cellStyle name="Vnos 3 2" xfId="598"/>
    <cellStyle name="Vnos 3 3" xfId="599"/>
    <cellStyle name="Vnos 3 4" xfId="600"/>
    <cellStyle name="Vnos 4" xfId="601"/>
    <cellStyle name="Vnos 4 2" xfId="602"/>
    <cellStyle name="Vnos 4 3" xfId="603"/>
    <cellStyle name="Vnos 4 4" xfId="604"/>
    <cellStyle name="Vsota 2" xfId="605"/>
    <cellStyle name="Vsota 2 2" xfId="606"/>
    <cellStyle name="Vsota 2 3" xfId="607"/>
    <cellStyle name="Vsota 2 4" xfId="608"/>
    <cellStyle name="Vsota 3" xfId="609"/>
    <cellStyle name="Vsota 3 2" xfId="610"/>
    <cellStyle name="Vsota 3 3" xfId="611"/>
    <cellStyle name="Vsota 3 4" xfId="612"/>
    <cellStyle name="Vsota 4" xfId="613"/>
    <cellStyle name="Vsota 4 2" xfId="614"/>
    <cellStyle name="Vsota 4 3" xfId="615"/>
    <cellStyle name="Vsota 4 4" xfId="616"/>
    <cellStyle name="Währung [0]_Tabelle1" xfId="617"/>
    <cellStyle name="Währung_Tabelle1" xfId="618"/>
    <cellStyle name="Warning Text" xfId="6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JAN2015\Users\Users\Marjan\Downloads\Popis%20Sabiana%20Kaloriferj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NSS\Pinss\AKOVINAR\KTS\Predra&#269;uni\Predra&#269;uni%202010\000550%20-%20OBI%20-%20LOKAL%20GASTRO\000530%20-%20ZZZS%20KO&#268;EVJE\000320%20-%20DOM%20STAREJ&#352;IH%20KRANJSKA%20GORA\000320%20-%20DOM%20STAREJSIH%20KRANJSKA%20GO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_2005\Ostalo%202005\Popisi%202005\plin\popisi_plin_SD_100%20mbar_2005-08-30.xl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nss\Pinss\Users\Marjan\Downloads\Popis%20Sabiana%20Kaloriferj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NSS\Pinss\10_Arhiv\Arhiv_2017\17-02-04%20VC%20Stara%20Gora\17-02-04-111-PZI%20VCSG\170204-111-Popis\Marjan\Downloads\Popis%20Sabiana%20Kaloriferj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MO2015\Samo\10_Arhiv\Arhiv_2012\12-10-07%20&#352;C_Tolmin\12-10-07-1-PZI\121007-1-Popis\121007-1_PZI-M51_TELOVADNIC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01\home$\PROJEKTI\HISE\Dornik\PGD\Teksti\3%20Popis%20Dornik-PG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Atlas"/>
      <sheetName val="Helios"/>
      <sheetName val="AIX"/>
      <sheetName val="Janus"/>
      <sheetName val="Atlas STP"/>
      <sheetName val="Comfort"/>
      <sheetName val="Polaris"/>
      <sheetName val="Elegant ECM"/>
      <sheetName val="Atlas ECM"/>
      <sheetName val="Podat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5">
          <cell r="A45" t="str">
            <v>46F23</v>
          </cell>
          <cell r="B45">
            <v>2200</v>
          </cell>
          <cell r="C45">
            <v>1500</v>
          </cell>
          <cell r="D45">
            <v>59</v>
          </cell>
          <cell r="E45">
            <v>51</v>
          </cell>
          <cell r="F45">
            <v>20.399999999999999</v>
          </cell>
          <cell r="G45">
            <v>16.100000000000001</v>
          </cell>
          <cell r="H45">
            <v>5.3</v>
          </cell>
          <cell r="I45">
            <v>7.5</v>
          </cell>
          <cell r="J45" t="str">
            <v>Navedeni podatki veljajo za: gretje, Tv: = 85/75°C in Tz=15°C hlajenje, Tv = 7/12°C in Tz = 28°C</v>
          </cell>
        </row>
        <row r="46">
          <cell r="A46" t="str">
            <v>46F24</v>
          </cell>
          <cell r="B46">
            <v>2000</v>
          </cell>
          <cell r="C46">
            <v>1400</v>
          </cell>
          <cell r="D46">
            <v>59</v>
          </cell>
          <cell r="E46">
            <v>51</v>
          </cell>
          <cell r="F46">
            <v>23.3</v>
          </cell>
          <cell r="G46">
            <v>18.5</v>
          </cell>
          <cell r="H46">
            <v>6.3</v>
          </cell>
          <cell r="I46">
            <v>7</v>
          </cell>
          <cell r="J46" t="str">
            <v>Navedeni podatki veljajo za: gretje, Tv: = 85/75°C in Tz=15°C hlajenje, Tv = 7/12°C in Tz = 28°C</v>
          </cell>
        </row>
        <row r="47">
          <cell r="A47" t="str">
            <v>46F43</v>
          </cell>
          <cell r="B47">
            <v>3800</v>
          </cell>
          <cell r="C47">
            <v>2500</v>
          </cell>
          <cell r="D47">
            <v>64</v>
          </cell>
          <cell r="E47">
            <v>54</v>
          </cell>
          <cell r="F47">
            <v>34.5</v>
          </cell>
          <cell r="G47">
            <v>26.9</v>
          </cell>
          <cell r="H47">
            <v>9.1</v>
          </cell>
          <cell r="I47">
            <v>12</v>
          </cell>
          <cell r="J47" t="str">
            <v>Navedeni podatki veljajo za: gretje, Tv: = 85/75°C in Tz=15°C hlajenje, Tv = 7/12°C in Tz = 28°C</v>
          </cell>
        </row>
        <row r="48">
          <cell r="A48" t="str">
            <v>46F44</v>
          </cell>
          <cell r="B48">
            <v>3400</v>
          </cell>
          <cell r="C48">
            <v>2150</v>
          </cell>
          <cell r="D48">
            <v>64</v>
          </cell>
          <cell r="E48">
            <v>54</v>
          </cell>
          <cell r="F48">
            <v>39.700000000000003</v>
          </cell>
          <cell r="G48">
            <v>29.6</v>
          </cell>
          <cell r="H48">
            <v>10.6</v>
          </cell>
          <cell r="I48">
            <v>10</v>
          </cell>
          <cell r="J48" t="str">
            <v>Navedeni podatki veljajo za: gretje, Tv: = 85/75°C in Tz=15°C hlajenje, Tv = 7/12°C in Tz = 28°C</v>
          </cell>
        </row>
        <row r="49">
          <cell r="A49" t="str">
            <v>68F63</v>
          </cell>
          <cell r="B49">
            <v>4350</v>
          </cell>
          <cell r="C49">
            <v>3600</v>
          </cell>
          <cell r="D49">
            <v>60</v>
          </cell>
          <cell r="E49">
            <v>52</v>
          </cell>
          <cell r="F49">
            <v>46.3</v>
          </cell>
          <cell r="G49">
            <v>40.299999999999997</v>
          </cell>
          <cell r="H49">
            <v>13.8</v>
          </cell>
          <cell r="I49">
            <v>14</v>
          </cell>
          <cell r="J49" t="str">
            <v>Navedeni podatki veljajo za: gretje, Tv: = 85/75°C in Tz=15°C hlajenje, Tv = 7/12°C in Tz = 28°C</v>
          </cell>
        </row>
        <row r="50">
          <cell r="A50" t="str">
            <v>68F64</v>
          </cell>
          <cell r="B50">
            <v>4000</v>
          </cell>
          <cell r="C50">
            <v>3150</v>
          </cell>
          <cell r="D50">
            <v>60</v>
          </cell>
          <cell r="E50">
            <v>52</v>
          </cell>
          <cell r="F50">
            <v>52</v>
          </cell>
          <cell r="G50">
            <v>44</v>
          </cell>
          <cell r="H50">
            <v>15.9</v>
          </cell>
          <cell r="I50">
            <v>13</v>
          </cell>
          <cell r="J50" t="str">
            <v>Navedeni podatki veljajo za: gretje, Tv: = 85/75°C in Tz=15°C hlajenje, Tv = 7/12°C in Tz = 28°C</v>
          </cell>
        </row>
        <row r="51">
          <cell r="A51" t="str">
            <v>68F93</v>
          </cell>
          <cell r="B51">
            <v>8250</v>
          </cell>
          <cell r="C51">
            <v>6250</v>
          </cell>
          <cell r="D51">
            <v>66</v>
          </cell>
          <cell r="E51">
            <v>60</v>
          </cell>
          <cell r="F51">
            <v>89.5</v>
          </cell>
          <cell r="G51">
            <v>75.900000000000006</v>
          </cell>
          <cell r="H51">
            <v>25</v>
          </cell>
          <cell r="I51">
            <v>20</v>
          </cell>
          <cell r="J51" t="str">
            <v>Navedeni podatki veljajo za: gretje, Tv: = 85/75°C in Tz=15°C hlajenje, Tv = 7/12°C in Tz = 28°C</v>
          </cell>
        </row>
        <row r="52">
          <cell r="A52" t="str">
            <v>68F94</v>
          </cell>
          <cell r="B52">
            <v>7800</v>
          </cell>
          <cell r="C52">
            <v>5950</v>
          </cell>
          <cell r="D52">
            <v>66</v>
          </cell>
          <cell r="E52">
            <v>60</v>
          </cell>
          <cell r="F52">
            <v>103.6</v>
          </cell>
          <cell r="G52">
            <v>82</v>
          </cell>
          <cell r="H52">
            <v>28.2</v>
          </cell>
          <cell r="I52">
            <v>18</v>
          </cell>
          <cell r="J52" t="str">
            <v>Navedeni podatki veljajo za: gretje, Tv: = 85/75°C in Tz=15°C hlajenje, Tv = 7/12°C in Tz = 28°C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UDBA (4)"/>
      <sheetName val="PONUDBA (3)"/>
      <sheetName val="PONUDBA (2)"/>
      <sheetName val="PONUDBA"/>
      <sheetName val="REKAPITULACIJA"/>
      <sheetName val="KOTLOVNICA"/>
      <sheetName val="TOPLOTNA POSTAJA"/>
      <sheetName val="OGREVANJE"/>
      <sheetName val="PLIN"/>
      <sheetName val="HL. POSTAJA"/>
      <sheetName val="HLAJENJE"/>
      <sheetName val="VODOVOD"/>
      <sheetName val="PREZRAČEVANJ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_SD"/>
      <sheetName val="plinovodi_SD(100mbar)"/>
      <sheetName val="PP_SD(100mbar)"/>
      <sheetName val="HPR_SD_stara verzija"/>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Atlas"/>
      <sheetName val="Helios"/>
      <sheetName val="AIX"/>
      <sheetName val="Janus"/>
      <sheetName val="Atlas STP"/>
      <sheetName val="Comfort"/>
      <sheetName val="Polaris"/>
      <sheetName val="Elegant ECM"/>
      <sheetName val="Atlas ECM"/>
      <sheetName val="Podat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5">
          <cell r="A45" t="str">
            <v>46F23</v>
          </cell>
          <cell r="B45">
            <v>2200</v>
          </cell>
          <cell r="C45">
            <v>1500</v>
          </cell>
          <cell r="D45">
            <v>59</v>
          </cell>
          <cell r="E45">
            <v>51</v>
          </cell>
          <cell r="F45">
            <v>20.399999999999999</v>
          </cell>
          <cell r="G45">
            <v>16.100000000000001</v>
          </cell>
          <cell r="H45">
            <v>5.3</v>
          </cell>
          <cell r="I45">
            <v>7.5</v>
          </cell>
          <cell r="J45" t="str">
            <v>Navedeni podatki veljajo za: gretje, Tv: = 85/75°C in Tz=15°C hlajenje, Tv = 7/12°C in Tz = 28°C</v>
          </cell>
        </row>
        <row r="46">
          <cell r="A46" t="str">
            <v>46F24</v>
          </cell>
          <cell r="B46">
            <v>2000</v>
          </cell>
          <cell r="C46">
            <v>1400</v>
          </cell>
          <cell r="D46">
            <v>59</v>
          </cell>
          <cell r="E46">
            <v>51</v>
          </cell>
          <cell r="F46">
            <v>23.3</v>
          </cell>
          <cell r="G46">
            <v>18.5</v>
          </cell>
          <cell r="H46">
            <v>6.3</v>
          </cell>
          <cell r="I46">
            <v>7</v>
          </cell>
          <cell r="J46" t="str">
            <v>Navedeni podatki veljajo za: gretje, Tv: = 85/75°C in Tz=15°C hlajenje, Tv = 7/12°C in Tz = 28°C</v>
          </cell>
        </row>
        <row r="47">
          <cell r="A47" t="str">
            <v>46F43</v>
          </cell>
          <cell r="B47">
            <v>3800</v>
          </cell>
          <cell r="C47">
            <v>2500</v>
          </cell>
          <cell r="D47">
            <v>64</v>
          </cell>
          <cell r="E47">
            <v>54</v>
          </cell>
          <cell r="F47">
            <v>34.5</v>
          </cell>
          <cell r="G47">
            <v>26.9</v>
          </cell>
          <cell r="H47">
            <v>9.1</v>
          </cell>
          <cell r="I47">
            <v>12</v>
          </cell>
          <cell r="J47" t="str">
            <v>Navedeni podatki veljajo za: gretje, Tv: = 85/75°C in Tz=15°C hlajenje, Tv = 7/12°C in Tz = 28°C</v>
          </cell>
        </row>
        <row r="48">
          <cell r="A48" t="str">
            <v>46F44</v>
          </cell>
          <cell r="B48">
            <v>3400</v>
          </cell>
          <cell r="C48">
            <v>2150</v>
          </cell>
          <cell r="D48">
            <v>64</v>
          </cell>
          <cell r="E48">
            <v>54</v>
          </cell>
          <cell r="F48">
            <v>39.700000000000003</v>
          </cell>
          <cell r="G48">
            <v>29.6</v>
          </cell>
          <cell r="H48">
            <v>10.6</v>
          </cell>
          <cell r="I48">
            <v>10</v>
          </cell>
          <cell r="J48" t="str">
            <v>Navedeni podatki veljajo za: gretje, Tv: = 85/75°C in Tz=15°C hlajenje, Tv = 7/12°C in Tz = 28°C</v>
          </cell>
        </row>
        <row r="49">
          <cell r="A49" t="str">
            <v>68F63</v>
          </cell>
          <cell r="B49">
            <v>4350</v>
          </cell>
          <cell r="C49">
            <v>3600</v>
          </cell>
          <cell r="D49">
            <v>60</v>
          </cell>
          <cell r="E49">
            <v>52</v>
          </cell>
          <cell r="F49">
            <v>46.3</v>
          </cell>
          <cell r="G49">
            <v>40.299999999999997</v>
          </cell>
          <cell r="H49">
            <v>13.8</v>
          </cell>
          <cell r="I49">
            <v>14</v>
          </cell>
          <cell r="J49" t="str">
            <v>Navedeni podatki veljajo za: gretje, Tv: = 85/75°C in Tz=15°C hlajenje, Tv = 7/12°C in Tz = 28°C</v>
          </cell>
        </row>
        <row r="50">
          <cell r="A50" t="str">
            <v>68F64</v>
          </cell>
          <cell r="B50">
            <v>4000</v>
          </cell>
          <cell r="C50">
            <v>3150</v>
          </cell>
          <cell r="D50">
            <v>60</v>
          </cell>
          <cell r="E50">
            <v>52</v>
          </cell>
          <cell r="F50">
            <v>52</v>
          </cell>
          <cell r="G50">
            <v>44</v>
          </cell>
          <cell r="H50">
            <v>15.9</v>
          </cell>
          <cell r="I50">
            <v>13</v>
          </cell>
          <cell r="J50" t="str">
            <v>Navedeni podatki veljajo za: gretje, Tv: = 85/75°C in Tz=15°C hlajenje, Tv = 7/12°C in Tz = 28°C</v>
          </cell>
        </row>
        <row r="51">
          <cell r="A51" t="str">
            <v>68F93</v>
          </cell>
          <cell r="B51">
            <v>8250</v>
          </cell>
          <cell r="C51">
            <v>6250</v>
          </cell>
          <cell r="D51">
            <v>66</v>
          </cell>
          <cell r="E51">
            <v>60</v>
          </cell>
          <cell r="F51">
            <v>89.5</v>
          </cell>
          <cell r="G51">
            <v>75.900000000000006</v>
          </cell>
          <cell r="H51">
            <v>25</v>
          </cell>
          <cell r="I51">
            <v>20</v>
          </cell>
          <cell r="J51" t="str">
            <v>Navedeni podatki veljajo za: gretje, Tv: = 85/75°C in Tz=15°C hlajenje, Tv = 7/12°C in Tz = 28°C</v>
          </cell>
        </row>
        <row r="52">
          <cell r="A52" t="str">
            <v>68F94</v>
          </cell>
          <cell r="B52">
            <v>7800</v>
          </cell>
          <cell r="C52">
            <v>5950</v>
          </cell>
          <cell r="D52">
            <v>66</v>
          </cell>
          <cell r="E52">
            <v>60</v>
          </cell>
          <cell r="F52">
            <v>103.6</v>
          </cell>
          <cell r="G52">
            <v>82</v>
          </cell>
          <cell r="H52">
            <v>28.2</v>
          </cell>
          <cell r="I52">
            <v>18</v>
          </cell>
          <cell r="J52" t="str">
            <v>Navedeni podatki veljajo za: gretje, Tv: = 85/75°C in Tz=15°C hlajenje, Tv = 7/12°C in Tz = 28°C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Atlas"/>
      <sheetName val="Helios"/>
      <sheetName val="AIX"/>
      <sheetName val="Janus"/>
      <sheetName val="Atlas STP"/>
      <sheetName val="Comfort"/>
      <sheetName val="Polaris"/>
      <sheetName val="Elegant ECM"/>
      <sheetName val="Atlas ECM"/>
      <sheetName val="Podat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1.0.1"/>
      <sheetName val="1.1.1"/>
      <sheetName val="1.1.2"/>
      <sheetName val="1.1.3"/>
      <sheetName val="1.2.1"/>
      <sheetName val="1.2.2"/>
      <sheetName val="1.2.3"/>
    </sheetNames>
    <sheetDataSet>
      <sheetData sheetId="0" refreshError="1">
        <row r="38">
          <cell r="G38">
            <v>0.79181239183886853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GREVANJE "/>
      <sheetName val="2-VODOVOD IN KANALIZACIJA"/>
      <sheetName val="3-PLINSKA INSTALACIJA"/>
      <sheetName val="4-CENTRALNI SESALNI SISTEM"/>
      <sheetName val="REKAPITULACIJA"/>
      <sheetName val="CENE MATERIALA"/>
    </sheetNames>
    <sheetDataSet>
      <sheetData sheetId="0"/>
      <sheetData sheetId="1"/>
      <sheetData sheetId="2"/>
      <sheetData sheetId="3"/>
      <sheetData sheetId="4"/>
      <sheetData sheetId="5">
        <row r="108">
          <cell r="D108" t="str">
            <v>DN 10</v>
          </cell>
          <cell r="E108">
            <v>594</v>
          </cell>
          <cell r="F108">
            <v>2</v>
          </cell>
        </row>
        <row r="109">
          <cell r="D109" t="str">
            <v>DN 15</v>
          </cell>
          <cell r="E109">
            <v>660</v>
          </cell>
          <cell r="F109">
            <v>2</v>
          </cell>
        </row>
        <row r="110">
          <cell r="D110" t="str">
            <v>DN 20</v>
          </cell>
          <cell r="E110">
            <v>961</v>
          </cell>
          <cell r="F110">
            <v>2</v>
          </cell>
        </row>
        <row r="111">
          <cell r="D111" t="str">
            <v>DN 25</v>
          </cell>
          <cell r="E111">
            <v>1509</v>
          </cell>
          <cell r="F111">
            <v>2</v>
          </cell>
        </row>
        <row r="112">
          <cell r="D112" t="str">
            <v>DN 32</v>
          </cell>
          <cell r="E112">
            <v>1971</v>
          </cell>
          <cell r="F112">
            <v>2</v>
          </cell>
        </row>
        <row r="113">
          <cell r="D113" t="str">
            <v>DN 40</v>
          </cell>
          <cell r="E113">
            <v>3355</v>
          </cell>
          <cell r="F113">
            <v>2</v>
          </cell>
        </row>
        <row r="114">
          <cell r="D114" t="str">
            <v>DN 50</v>
          </cell>
          <cell r="E114">
            <v>4892</v>
          </cell>
          <cell r="F114">
            <v>2</v>
          </cell>
        </row>
        <row r="115">
          <cell r="D115" t="str">
            <v>Krogelna Ms prirobnična pipa</v>
          </cell>
        </row>
        <row r="116">
          <cell r="D116" t="str">
            <v>DN 65</v>
          </cell>
          <cell r="E116">
            <v>12800</v>
          </cell>
          <cell r="F116">
            <v>3</v>
          </cell>
        </row>
        <row r="117">
          <cell r="D117" t="str">
            <v>DN 80</v>
          </cell>
          <cell r="E117">
            <v>14500</v>
          </cell>
          <cell r="F117">
            <v>3</v>
          </cell>
        </row>
        <row r="118">
          <cell r="D118" t="str">
            <v>DN 100</v>
          </cell>
          <cell r="E118">
            <v>17500</v>
          </cell>
          <cell r="F118">
            <v>3</v>
          </cell>
        </row>
        <row r="119">
          <cell r="D119" t="str">
            <v>DN 125</v>
          </cell>
          <cell r="F119">
            <v>3</v>
          </cell>
        </row>
        <row r="120">
          <cell r="D120" t="str">
            <v>DN 150</v>
          </cell>
          <cell r="F120">
            <v>3</v>
          </cell>
        </row>
        <row r="121">
          <cell r="D121" t="str">
            <v>DN 175</v>
          </cell>
          <cell r="F121">
            <v>3</v>
          </cell>
        </row>
        <row r="122">
          <cell r="D122" t="str">
            <v>DN 200</v>
          </cell>
          <cell r="F122">
            <v>3</v>
          </cell>
        </row>
        <row r="220">
          <cell r="D220" t="str">
            <v>DN 15</v>
          </cell>
          <cell r="E220">
            <v>1305</v>
          </cell>
          <cell r="F220">
            <v>2</v>
          </cell>
        </row>
        <row r="221">
          <cell r="D221" t="str">
            <v>DN 20</v>
          </cell>
          <cell r="E221">
            <v>1525</v>
          </cell>
          <cell r="F221">
            <v>2</v>
          </cell>
        </row>
        <row r="222">
          <cell r="D222" t="str">
            <v>DN 25</v>
          </cell>
          <cell r="E222">
            <v>1955</v>
          </cell>
          <cell r="F222">
            <v>2</v>
          </cell>
        </row>
        <row r="223">
          <cell r="D223" t="str">
            <v>DN 32</v>
          </cell>
          <cell r="E223">
            <v>3110</v>
          </cell>
          <cell r="F223">
            <v>2</v>
          </cell>
        </row>
        <row r="224">
          <cell r="D224" t="str">
            <v>DN 40</v>
          </cell>
          <cell r="E224">
            <v>3970</v>
          </cell>
          <cell r="F224">
            <v>2</v>
          </cell>
        </row>
        <row r="225">
          <cell r="D225" t="str">
            <v>DN 50</v>
          </cell>
          <cell r="E225">
            <v>5440</v>
          </cell>
          <cell r="F225">
            <v>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115" zoomScaleNormal="115" workbookViewId="0">
      <pane ySplit="1" topLeftCell="A8" activePane="bottomLeft" state="frozenSplit"/>
      <selection activeCell="B9" sqref="B9"/>
      <selection pane="bottomLeft" activeCell="B19" sqref="B19"/>
    </sheetView>
  </sheetViews>
  <sheetFormatPr defaultRowHeight="12.75"/>
  <cols>
    <col min="1" max="1" width="9.7109375" style="2" customWidth="1"/>
    <col min="2" max="2" width="72.7109375" style="8" customWidth="1"/>
    <col min="3" max="16384" width="9.140625" style="7"/>
  </cols>
  <sheetData>
    <row r="1" spans="1:10" s="11" customFormat="1" ht="15">
      <c r="A1" s="3" t="s">
        <v>102</v>
      </c>
      <c r="B1" s="11" t="s">
        <v>89</v>
      </c>
    </row>
    <row r="3" spans="1:10">
      <c r="A3" s="2" t="s">
        <v>0</v>
      </c>
      <c r="B3" s="12" t="s">
        <v>98</v>
      </c>
    </row>
    <row r="4" spans="1:10">
      <c r="B4" s="86" t="s">
        <v>99</v>
      </c>
    </row>
    <row r="5" spans="1:10">
      <c r="B5" s="12" t="s">
        <v>100</v>
      </c>
    </row>
    <row r="6" spans="1:10">
      <c r="B6" s="12"/>
    </row>
    <row r="7" spans="1:10">
      <c r="A7" s="2" t="s">
        <v>1</v>
      </c>
      <c r="B7" s="76" t="s">
        <v>416</v>
      </c>
    </row>
    <row r="8" spans="1:10">
      <c r="B8" s="12" t="s">
        <v>103</v>
      </c>
    </row>
    <row r="9" spans="1:10">
      <c r="B9" s="12" t="s">
        <v>103</v>
      </c>
    </row>
    <row r="10" spans="1:10">
      <c r="B10" s="12"/>
    </row>
    <row r="11" spans="1:10">
      <c r="A11" s="2" t="s">
        <v>2</v>
      </c>
      <c r="B11" s="86" t="s">
        <v>398</v>
      </c>
    </row>
    <row r="12" spans="1:10">
      <c r="B12" s="9"/>
    </row>
    <row r="13" spans="1:10" s="84" customFormat="1" ht="25.5">
      <c r="A13" s="2">
        <v>1</v>
      </c>
      <c r="B13" s="87" t="s">
        <v>19</v>
      </c>
      <c r="G13" s="5"/>
      <c r="H13" s="88"/>
      <c r="I13" s="5"/>
      <c r="J13" s="5"/>
    </row>
    <row r="14" spans="1:10" s="84" customFormat="1" ht="38.25">
      <c r="A14" s="2">
        <f>A13+1</f>
        <v>2</v>
      </c>
      <c r="B14" s="87" t="s">
        <v>3</v>
      </c>
      <c r="G14" s="5"/>
      <c r="H14" s="88"/>
      <c r="I14" s="5"/>
      <c r="J14" s="5"/>
    </row>
    <row r="15" spans="1:10" s="84" customFormat="1" ht="38.25">
      <c r="A15" s="2">
        <f>A14+1</f>
        <v>3</v>
      </c>
      <c r="B15" s="87" t="s">
        <v>18</v>
      </c>
      <c r="G15" s="5"/>
      <c r="H15" s="88"/>
      <c r="I15" s="5"/>
      <c r="J15" s="5"/>
    </row>
    <row r="16" spans="1:10" s="84" customFormat="1" ht="25.5">
      <c r="A16" s="2">
        <f t="shared" ref="A16:A23" si="0">A15+1</f>
        <v>4</v>
      </c>
      <c r="B16" s="87" t="s">
        <v>4</v>
      </c>
      <c r="G16" s="5"/>
      <c r="H16" s="88"/>
      <c r="I16" s="5"/>
      <c r="J16" s="5"/>
    </row>
    <row r="17" spans="1:10" s="84" customFormat="1" ht="25.5">
      <c r="A17" s="2">
        <f t="shared" si="0"/>
        <v>5</v>
      </c>
      <c r="B17" s="87" t="s">
        <v>5</v>
      </c>
      <c r="G17" s="5"/>
      <c r="H17" s="88"/>
      <c r="I17" s="5"/>
      <c r="J17" s="5"/>
    </row>
    <row r="18" spans="1:10" s="84" customFormat="1">
      <c r="A18" s="2">
        <f t="shared" si="0"/>
        <v>6</v>
      </c>
      <c r="B18" s="87" t="s">
        <v>6</v>
      </c>
      <c r="G18" s="5"/>
      <c r="H18" s="88"/>
      <c r="I18" s="5"/>
      <c r="J18" s="5"/>
    </row>
    <row r="19" spans="1:10" s="84" customFormat="1" ht="38.25">
      <c r="A19" s="2">
        <f t="shared" si="0"/>
        <v>7</v>
      </c>
      <c r="B19" s="87" t="s">
        <v>7</v>
      </c>
      <c r="G19" s="5"/>
      <c r="H19" s="88"/>
      <c r="I19" s="5"/>
      <c r="J19" s="5"/>
    </row>
    <row r="20" spans="1:10" s="84" customFormat="1" ht="25.5">
      <c r="A20" s="2">
        <f t="shared" si="0"/>
        <v>8</v>
      </c>
      <c r="B20" s="87" t="s">
        <v>8</v>
      </c>
      <c r="G20" s="5"/>
      <c r="H20" s="88"/>
      <c r="I20" s="5"/>
      <c r="J20" s="5"/>
    </row>
    <row r="21" spans="1:10" s="84" customFormat="1" ht="25.5">
      <c r="A21" s="2">
        <f t="shared" si="0"/>
        <v>9</v>
      </c>
      <c r="B21" s="87" t="s">
        <v>9</v>
      </c>
      <c r="G21" s="5"/>
      <c r="H21" s="88"/>
      <c r="I21" s="5"/>
      <c r="J21" s="5"/>
    </row>
    <row r="22" spans="1:10" s="84" customFormat="1" ht="25.5">
      <c r="A22" s="2">
        <f t="shared" si="0"/>
        <v>10</v>
      </c>
      <c r="B22" s="87" t="s">
        <v>10</v>
      </c>
      <c r="G22" s="5"/>
      <c r="H22" s="88"/>
      <c r="I22" s="5"/>
      <c r="J22" s="5"/>
    </row>
    <row r="23" spans="1:10" s="84" customFormat="1" ht="153">
      <c r="A23" s="2">
        <f t="shared" si="0"/>
        <v>11</v>
      </c>
      <c r="B23" s="84" t="s">
        <v>101</v>
      </c>
      <c r="G23" s="5"/>
      <c r="H23" s="88"/>
      <c r="I23" s="5"/>
      <c r="J23" s="5"/>
    </row>
    <row r="24" spans="1:10">
      <c r="B24" s="9"/>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120" zoomScaleNormal="120" workbookViewId="0">
      <pane ySplit="1" topLeftCell="A2" activePane="bottomLeft" state="frozenSplit"/>
      <selection activeCell="E20" sqref="E20"/>
      <selection pane="bottomLeft" activeCell="C27" sqref="C27"/>
    </sheetView>
  </sheetViews>
  <sheetFormatPr defaultRowHeight="12.75"/>
  <cols>
    <col min="1" max="1" width="9.7109375" style="4" customWidth="1"/>
    <col min="2" max="2" width="57.7109375" style="10" customWidth="1"/>
    <col min="3" max="3" width="15.42578125" style="5" customWidth="1"/>
    <col min="4" max="4" width="10.28515625" style="5" customWidth="1"/>
    <col min="5" max="5" width="10.85546875" style="5" customWidth="1"/>
    <col min="6" max="6" width="8" style="10" customWidth="1"/>
    <col min="7" max="16384" width="9.140625" style="10"/>
  </cols>
  <sheetData>
    <row r="1" spans="1:5" ht="15">
      <c r="A1" s="11" t="s">
        <v>102</v>
      </c>
      <c r="B1" s="11" t="s">
        <v>11</v>
      </c>
      <c r="C1" s="11"/>
      <c r="E1" s="10"/>
    </row>
    <row r="3" spans="1:5">
      <c r="A3" s="4" t="s">
        <v>0</v>
      </c>
      <c r="B3" s="12" t="str">
        <f>'0.1'!B3</f>
        <v>SPLOŠNA BOLNIŠNICA</v>
      </c>
    </row>
    <row r="4" spans="1:5">
      <c r="B4" s="12" t="str">
        <f>'0.1'!B4</f>
        <v>'DR. FRANCA DERGANCA" NOVA GORICA</v>
      </c>
    </row>
    <row r="5" spans="1:5">
      <c r="B5" s="12" t="str">
        <f>'0.1'!B5</f>
        <v>Ulica padlih borcev 13A, 5290 Šempeter pri Gorici</v>
      </c>
    </row>
    <row r="6" spans="1:5">
      <c r="B6" s="12"/>
    </row>
    <row r="7" spans="1:5">
      <c r="A7" s="4" t="s">
        <v>1</v>
      </c>
      <c r="B7" s="12" t="str">
        <f>'0.1'!B7</f>
        <v>CT</v>
      </c>
    </row>
    <row r="8" spans="1:5">
      <c r="B8" s="12" t="str">
        <f>'0.1'!B8</f>
        <v xml:space="preserve"> </v>
      </c>
    </row>
    <row r="9" spans="1:5">
      <c r="B9" s="12" t="str">
        <f>'0.1'!B9</f>
        <v xml:space="preserve"> </v>
      </c>
    </row>
    <row r="10" spans="1:5">
      <c r="B10" s="12"/>
    </row>
    <row r="11" spans="1:5">
      <c r="A11" s="4" t="s">
        <v>2</v>
      </c>
      <c r="B11" s="12" t="str">
        <f>'0.1'!B11</f>
        <v>19-12-04-1</v>
      </c>
    </row>
    <row r="12" spans="1:5" s="84" customFormat="1">
      <c r="A12" s="4"/>
      <c r="B12" s="12"/>
      <c r="C12" s="5"/>
      <c r="D12" s="5"/>
      <c r="E12" s="5"/>
    </row>
    <row r="13" spans="1:5" s="84" customFormat="1">
      <c r="A13" s="4"/>
      <c r="B13" s="12"/>
      <c r="C13" s="5"/>
      <c r="D13" s="5"/>
      <c r="E13" s="5"/>
    </row>
    <row r="14" spans="1:5">
      <c r="B14" s="6"/>
    </row>
    <row r="15" spans="1:5">
      <c r="A15" s="4" t="str">
        <f>'101'!A1</f>
        <v>101</v>
      </c>
      <c r="B15" s="6" t="str">
        <f>'101'!C1</f>
        <v>VODOVOD</v>
      </c>
    </row>
    <row r="16" spans="1:5">
      <c r="B16" s="6"/>
    </row>
    <row r="17" spans="1:5">
      <c r="A17" s="4" t="str">
        <f>+'201'!A1</f>
        <v>201</v>
      </c>
      <c r="B17" s="6" t="str">
        <f>+'201'!C1</f>
        <v>DX HLAJENJE OPERATERJI - DX.1</v>
      </c>
    </row>
    <row r="18" spans="1:5">
      <c r="A18" s="4" t="str">
        <f>+'202'!A1</f>
        <v>202</v>
      </c>
      <c r="B18" s="6" t="str">
        <f>+'202'!C1</f>
        <v>DX HLAJENJE CT PROSTOR - DX.2</v>
      </c>
    </row>
    <row r="19" spans="1:5">
      <c r="A19" s="4" t="str">
        <f>+'203'!A1</f>
        <v>203</v>
      </c>
      <c r="B19" s="6" t="str">
        <f>+'203'!C1</f>
        <v>DX HLAJENJE ELEKTRO PROSTOR - DX.3</v>
      </c>
    </row>
    <row r="20" spans="1:5">
      <c r="A20" s="4" t="str">
        <f>+'204'!A1</f>
        <v>204</v>
      </c>
      <c r="B20" s="6" t="str">
        <f>+'204'!C1</f>
        <v>HLAJENJE CT NAPRAVE - HA.1</v>
      </c>
    </row>
    <row r="21" spans="1:5" s="84" customFormat="1">
      <c r="A21" s="4"/>
      <c r="B21" s="6"/>
      <c r="C21" s="5"/>
      <c r="D21" s="5"/>
      <c r="E21" s="5"/>
    </row>
    <row r="22" spans="1:5">
      <c r="A22" s="79" t="str">
        <f>+'301'!A1</f>
        <v>301</v>
      </c>
      <c r="B22" s="6" t="str">
        <f>+'301'!C1</f>
        <v>VENTILACIJA KLIMAT KN1</v>
      </c>
    </row>
    <row r="23" spans="1:5">
      <c r="B23" s="6"/>
    </row>
    <row r="24" spans="1:5">
      <c r="A24" s="4" t="str">
        <f>+'401'!A1</f>
        <v>401</v>
      </c>
      <c r="B24" s="6" t="str">
        <f>+'401'!C1</f>
        <v>MEDICINSKI PLINI</v>
      </c>
    </row>
    <row r="25" spans="1:5">
      <c r="B25" s="6"/>
    </row>
    <row r="26" spans="1:5" s="247" customFormat="1">
      <c r="A26" s="248"/>
      <c r="B26" s="249" t="s">
        <v>13</v>
      </c>
      <c r="C26" s="250">
        <f>SUM(C15:C25)</f>
        <v>0</v>
      </c>
      <c r="D26" s="250"/>
    </row>
    <row r="28" spans="1:5">
      <c r="B28" s="247" t="s">
        <v>423</v>
      </c>
    </row>
    <row r="29" spans="1:5" ht="25.5">
      <c r="A29" s="4" t="s">
        <v>68</v>
      </c>
      <c r="B29" s="247" t="s">
        <v>424</v>
      </c>
    </row>
    <row r="30" spans="1:5" ht="25.5">
      <c r="A30" s="4" t="s">
        <v>68</v>
      </c>
      <c r="B30" s="247" t="s">
        <v>425</v>
      </c>
    </row>
  </sheetData>
  <pageMargins left="0.98425196850393704" right="0.39370078740157483" top="0.59055118110236227" bottom="0.59055118110236227" header="0.19685039370078741" footer="0.19685039370078741"/>
  <pageSetup paperSize="9" orientation="portrait" blackAndWhite="1" verticalDpi="300" r:id="rId1"/>
  <headerFooter alignWithMargins="0">
    <oddHeader>&amp;R             PINSS d.o.o. Nova Gorica</oddHeader>
    <oddFooter>&amp;L             &amp;F&amp;RStran &amp;P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1"/>
  <sheetViews>
    <sheetView zoomScale="120" zoomScaleNormal="120" workbookViewId="0">
      <pane ySplit="1" topLeftCell="A2" activePane="bottomLeft" state="frozenSplit"/>
      <selection activeCell="E20" sqref="E20"/>
      <selection pane="bottomLeft" activeCell="F116" sqref="F116"/>
    </sheetView>
  </sheetViews>
  <sheetFormatPr defaultRowHeight="12.75"/>
  <cols>
    <col min="1" max="1" width="5.7109375" style="13" customWidth="1"/>
    <col min="2" max="2" width="5.7109375" style="5" customWidth="1"/>
    <col min="3" max="3" width="50.7109375" style="1" customWidth="1"/>
    <col min="4" max="4" width="6.7109375" style="229" customWidth="1"/>
    <col min="5" max="5" width="7.7109375" style="212" customWidth="1"/>
    <col min="6" max="7" width="10.7109375" style="14" customWidth="1"/>
    <col min="8" max="8" width="9.28515625" style="5" customWidth="1"/>
    <col min="9" max="9" width="17.140625" style="5" customWidth="1"/>
    <col min="10" max="10" width="9.28515625" style="5" customWidth="1"/>
    <col min="11" max="24" width="9.140625" style="5"/>
    <col min="25" max="16384" width="9.140625" style="10"/>
  </cols>
  <sheetData>
    <row r="1" spans="1:24" s="73" customFormat="1" ht="15">
      <c r="A1" s="64" t="s">
        <v>127</v>
      </c>
      <c r="B1" s="20"/>
      <c r="C1" s="20" t="s">
        <v>90</v>
      </c>
      <c r="D1" s="226"/>
      <c r="E1" s="209"/>
      <c r="F1" s="17"/>
      <c r="G1" s="17">
        <f>+G111</f>
        <v>0</v>
      </c>
      <c r="H1" s="72"/>
      <c r="I1" s="72"/>
      <c r="J1" s="72"/>
      <c r="K1" s="72"/>
      <c r="L1" s="72"/>
      <c r="M1" s="72"/>
      <c r="N1" s="72"/>
      <c r="O1" s="72"/>
      <c r="P1" s="72"/>
      <c r="Q1" s="72"/>
      <c r="R1" s="72"/>
      <c r="S1" s="72"/>
      <c r="T1" s="72"/>
      <c r="U1" s="72"/>
      <c r="V1" s="72"/>
      <c r="W1" s="72"/>
      <c r="X1" s="72"/>
    </row>
    <row r="2" spans="1:24">
      <c r="A2" s="28"/>
      <c r="B2" s="23"/>
      <c r="C2" s="29"/>
      <c r="D2" s="227"/>
      <c r="E2" s="210"/>
    </row>
    <row r="3" spans="1:24">
      <c r="A3" s="25" t="s">
        <v>14</v>
      </c>
      <c r="B3" s="26"/>
      <c r="C3" s="27" t="s">
        <v>15</v>
      </c>
      <c r="D3" s="228" t="s">
        <v>17</v>
      </c>
      <c r="E3" s="211" t="s">
        <v>16</v>
      </c>
      <c r="F3" s="165" t="s">
        <v>174</v>
      </c>
      <c r="G3" s="165" t="s">
        <v>175</v>
      </c>
    </row>
    <row r="4" spans="1:24">
      <c r="A4" s="28"/>
      <c r="B4" s="23"/>
      <c r="C4" s="29"/>
      <c r="D4" s="227"/>
      <c r="E4" s="210"/>
    </row>
    <row r="5" spans="1:24" s="84" customFormat="1">
      <c r="A5" s="28">
        <f>1+COUNT(A$2:A4)</f>
        <v>1</v>
      </c>
      <c r="B5" s="23"/>
      <c r="C5" s="29" t="s">
        <v>62</v>
      </c>
      <c r="D5" s="227"/>
      <c r="E5" s="210"/>
      <c r="F5" s="57"/>
      <c r="G5" s="57"/>
      <c r="H5" s="56"/>
      <c r="I5" s="56"/>
      <c r="J5" s="56"/>
    </row>
    <row r="6" spans="1:24" s="84" customFormat="1" ht="51">
      <c r="A6" s="28"/>
      <c r="B6" s="23"/>
      <c r="C6" s="29" t="s">
        <v>318</v>
      </c>
      <c r="D6" s="227"/>
      <c r="E6" s="210"/>
      <c r="F6" s="57"/>
      <c r="G6" s="57"/>
      <c r="H6" s="56"/>
      <c r="I6" s="56"/>
      <c r="J6" s="56"/>
    </row>
    <row r="7" spans="1:24" s="84" customFormat="1">
      <c r="A7" s="28"/>
      <c r="B7" s="23"/>
      <c r="C7" s="29" t="s">
        <v>27</v>
      </c>
      <c r="D7" s="227" t="s">
        <v>24</v>
      </c>
      <c r="E7" s="210">
        <v>3</v>
      </c>
      <c r="F7" s="57"/>
      <c r="G7" s="57">
        <f>+F7*E7</f>
        <v>0</v>
      </c>
      <c r="H7" s="56"/>
      <c r="I7" s="56"/>
      <c r="J7" s="56"/>
    </row>
    <row r="8" spans="1:24" s="84" customFormat="1">
      <c r="A8" s="28"/>
      <c r="B8" s="23"/>
      <c r="C8" s="29"/>
      <c r="D8" s="227"/>
      <c r="E8" s="210"/>
      <c r="F8" s="57"/>
      <c r="G8" s="57"/>
    </row>
    <row r="9" spans="1:24">
      <c r="A9" s="28">
        <f>1+COUNT(A$2:A8)</f>
        <v>2</v>
      </c>
      <c r="B9" s="23"/>
      <c r="C9" s="29" t="s">
        <v>63</v>
      </c>
      <c r="D9" s="227"/>
      <c r="E9" s="210"/>
      <c r="F9" s="57"/>
      <c r="G9" s="57"/>
      <c r="H9" s="56"/>
      <c r="I9" s="56"/>
      <c r="J9" s="56"/>
      <c r="K9" s="10"/>
      <c r="L9" s="10"/>
      <c r="M9" s="10"/>
      <c r="N9" s="10"/>
      <c r="O9" s="10"/>
      <c r="P9" s="10"/>
      <c r="Q9" s="10"/>
      <c r="R9" s="10"/>
      <c r="S9" s="10"/>
      <c r="T9" s="10"/>
      <c r="U9" s="10"/>
      <c r="V9" s="10"/>
      <c r="W9" s="10"/>
      <c r="X9" s="10"/>
    </row>
    <row r="10" spans="1:24" ht="63.75">
      <c r="A10" s="28"/>
      <c r="B10" s="23"/>
      <c r="C10" s="29" t="s">
        <v>64</v>
      </c>
      <c r="D10" s="227"/>
      <c r="E10" s="210"/>
      <c r="F10" s="57"/>
      <c r="G10" s="57"/>
      <c r="H10" s="56"/>
      <c r="I10" s="56"/>
      <c r="J10" s="56"/>
      <c r="K10" s="10"/>
      <c r="L10" s="10"/>
      <c r="M10" s="10"/>
      <c r="N10" s="10"/>
      <c r="O10" s="10"/>
      <c r="P10" s="10"/>
      <c r="Q10" s="10"/>
      <c r="R10" s="10"/>
      <c r="S10" s="10"/>
      <c r="T10" s="10"/>
      <c r="U10" s="10"/>
      <c r="V10" s="10"/>
      <c r="W10" s="10"/>
      <c r="X10" s="10"/>
    </row>
    <row r="11" spans="1:24">
      <c r="A11" s="28"/>
      <c r="B11" s="23" t="s">
        <v>25</v>
      </c>
      <c r="C11" s="29" t="s">
        <v>65</v>
      </c>
      <c r="D11" s="227"/>
      <c r="E11" s="210"/>
      <c r="F11" s="57"/>
      <c r="G11" s="57"/>
      <c r="H11" s="56"/>
      <c r="I11" s="56"/>
      <c r="J11" s="56"/>
      <c r="K11" s="10"/>
      <c r="L11" s="10"/>
      <c r="M11" s="10"/>
      <c r="N11" s="10"/>
      <c r="O11" s="10"/>
      <c r="P11" s="10"/>
      <c r="Q11" s="10"/>
      <c r="R11" s="10"/>
      <c r="S11" s="10"/>
      <c r="T11" s="10"/>
      <c r="U11" s="10"/>
      <c r="V11" s="10"/>
      <c r="W11" s="10"/>
      <c r="X11" s="10"/>
    </row>
    <row r="12" spans="1:24">
      <c r="A12" s="28"/>
      <c r="B12" s="23" t="s">
        <v>26</v>
      </c>
      <c r="C12" s="29" t="s">
        <v>66</v>
      </c>
      <c r="D12" s="227"/>
      <c r="E12" s="210"/>
      <c r="F12" s="57"/>
      <c r="G12" s="57"/>
      <c r="H12" s="56"/>
      <c r="I12" s="56"/>
      <c r="J12" s="56"/>
      <c r="K12" s="10"/>
      <c r="L12" s="10"/>
      <c r="M12" s="10"/>
      <c r="N12" s="10"/>
      <c r="O12" s="10"/>
      <c r="P12" s="10"/>
      <c r="Q12" s="10"/>
      <c r="R12" s="10"/>
      <c r="S12" s="10"/>
      <c r="T12" s="10"/>
      <c r="U12" s="10"/>
      <c r="V12" s="10"/>
      <c r="W12" s="10"/>
      <c r="X12" s="10"/>
    </row>
    <row r="13" spans="1:24">
      <c r="A13" s="28"/>
      <c r="B13" s="23"/>
      <c r="C13" s="29" t="s">
        <v>27</v>
      </c>
      <c r="D13" s="227" t="s">
        <v>24</v>
      </c>
      <c r="E13" s="210">
        <v>1</v>
      </c>
      <c r="F13" s="57"/>
      <c r="G13" s="57">
        <f>+F13*E13</f>
        <v>0</v>
      </c>
      <c r="H13" s="56"/>
      <c r="I13" s="56"/>
      <c r="J13" s="56"/>
      <c r="K13" s="10"/>
      <c r="L13" s="10"/>
      <c r="M13" s="10"/>
      <c r="N13" s="10"/>
      <c r="O13" s="10"/>
      <c r="P13" s="10"/>
      <c r="Q13" s="10"/>
      <c r="R13" s="10"/>
      <c r="S13" s="10"/>
      <c r="T13" s="10"/>
      <c r="U13" s="10"/>
      <c r="V13" s="10"/>
      <c r="W13" s="10"/>
      <c r="X13" s="10"/>
    </row>
    <row r="14" spans="1:24">
      <c r="A14" s="28"/>
      <c r="B14" s="23"/>
      <c r="C14" s="29"/>
      <c r="D14" s="227"/>
      <c r="E14" s="210"/>
      <c r="F14" s="57"/>
      <c r="G14" s="57"/>
      <c r="H14" s="56"/>
      <c r="I14" s="56"/>
      <c r="J14" s="56"/>
      <c r="K14" s="56"/>
      <c r="L14" s="56"/>
      <c r="M14" s="56"/>
      <c r="N14" s="56"/>
      <c r="O14" s="56"/>
      <c r="P14" s="56"/>
      <c r="Q14" s="56"/>
      <c r="R14" s="56"/>
      <c r="S14" s="56"/>
      <c r="T14" s="56"/>
      <c r="U14" s="56"/>
      <c r="V14" s="56"/>
      <c r="W14" s="56"/>
      <c r="X14" s="56"/>
    </row>
    <row r="15" spans="1:24">
      <c r="A15" s="28">
        <f>1+COUNT(A$2:A14)</f>
        <v>3</v>
      </c>
      <c r="B15" s="23"/>
      <c r="C15" s="29" t="s">
        <v>67</v>
      </c>
      <c r="D15" s="227"/>
      <c r="E15" s="210"/>
      <c r="F15" s="57"/>
      <c r="G15" s="57"/>
      <c r="H15" s="10"/>
      <c r="I15" s="10"/>
      <c r="J15" s="10"/>
      <c r="K15" s="10"/>
      <c r="L15" s="10"/>
      <c r="M15" s="10"/>
      <c r="N15" s="10"/>
      <c r="O15" s="10"/>
      <c r="P15" s="10"/>
      <c r="Q15" s="10"/>
      <c r="R15" s="10"/>
      <c r="S15" s="10"/>
      <c r="T15" s="10"/>
      <c r="U15" s="10"/>
      <c r="V15" s="10"/>
      <c r="W15" s="10"/>
      <c r="X15" s="10"/>
    </row>
    <row r="16" spans="1:24" ht="89.25">
      <c r="A16" s="28"/>
      <c r="B16" s="23"/>
      <c r="C16" s="29" t="s">
        <v>319</v>
      </c>
      <c r="D16" s="227"/>
      <c r="E16" s="210"/>
      <c r="F16" s="193"/>
      <c r="G16" s="57"/>
      <c r="H16" s="10"/>
      <c r="I16" s="10"/>
      <c r="J16" s="10"/>
      <c r="K16" s="10"/>
      <c r="L16" s="10"/>
      <c r="M16" s="10"/>
      <c r="N16" s="10"/>
      <c r="O16" s="10"/>
      <c r="P16" s="10"/>
      <c r="Q16" s="10"/>
      <c r="R16" s="10"/>
      <c r="S16" s="10"/>
      <c r="T16" s="10"/>
      <c r="U16" s="10"/>
      <c r="V16" s="10"/>
      <c r="W16" s="10"/>
      <c r="X16" s="10"/>
    </row>
    <row r="17" spans="1:24">
      <c r="A17" s="28"/>
      <c r="B17" s="23" t="s">
        <v>20</v>
      </c>
      <c r="C17" s="29"/>
      <c r="D17" s="227"/>
      <c r="E17" s="210"/>
      <c r="F17" s="57"/>
      <c r="G17" s="57"/>
      <c r="H17" s="10"/>
      <c r="I17" s="10"/>
      <c r="J17" s="10"/>
      <c r="K17" s="10"/>
      <c r="L17" s="10"/>
      <c r="M17" s="10"/>
      <c r="N17" s="10"/>
      <c r="O17" s="10"/>
      <c r="P17" s="10"/>
      <c r="Q17" s="10"/>
      <c r="R17" s="10"/>
      <c r="S17" s="10"/>
      <c r="T17" s="10"/>
      <c r="U17" s="10"/>
      <c r="V17" s="10"/>
      <c r="W17" s="10"/>
      <c r="X17" s="10"/>
    </row>
    <row r="18" spans="1:24">
      <c r="A18" s="28"/>
      <c r="B18" s="23" t="s">
        <v>22</v>
      </c>
      <c r="C18" s="29" t="s">
        <v>69</v>
      </c>
      <c r="D18" s="227"/>
      <c r="E18" s="210"/>
      <c r="F18" s="57"/>
      <c r="G18" s="57"/>
      <c r="H18" s="10"/>
      <c r="I18" s="10"/>
      <c r="J18" s="10"/>
      <c r="K18" s="10"/>
      <c r="L18" s="10"/>
      <c r="M18" s="10"/>
      <c r="N18" s="10"/>
      <c r="O18" s="10"/>
      <c r="P18" s="10"/>
      <c r="Q18" s="10"/>
      <c r="R18" s="10"/>
      <c r="S18" s="10"/>
      <c r="T18" s="10"/>
      <c r="U18" s="10"/>
      <c r="V18" s="10"/>
      <c r="W18" s="10"/>
      <c r="X18" s="10"/>
    </row>
    <row r="19" spans="1:24">
      <c r="A19" s="28"/>
      <c r="B19" s="23"/>
      <c r="C19" s="29" t="s">
        <v>49</v>
      </c>
      <c r="D19" s="227" t="s">
        <v>24</v>
      </c>
      <c r="E19" s="210">
        <v>2</v>
      </c>
      <c r="F19" s="57"/>
      <c r="G19" s="57">
        <f>+F19*E19</f>
        <v>0</v>
      </c>
      <c r="H19" s="10"/>
      <c r="I19" s="10"/>
      <c r="J19" s="10"/>
      <c r="K19" s="10"/>
      <c r="L19" s="10"/>
      <c r="M19" s="10"/>
      <c r="N19" s="10"/>
      <c r="O19" s="10"/>
      <c r="P19" s="10"/>
      <c r="Q19" s="10"/>
      <c r="R19" s="10"/>
      <c r="S19" s="10"/>
      <c r="T19" s="10"/>
      <c r="U19" s="10"/>
      <c r="V19" s="10"/>
      <c r="W19" s="10"/>
      <c r="X19" s="10"/>
    </row>
    <row r="20" spans="1:24" s="84" customFormat="1">
      <c r="A20" s="70"/>
      <c r="B20" s="69"/>
      <c r="D20" s="229"/>
      <c r="E20" s="212"/>
      <c r="F20" s="71"/>
      <c r="G20" s="71" t="str">
        <f t="shared" ref="G20:G33" si="0">IF(E20&lt;&gt;0,E20*F20," ")</f>
        <v xml:space="preserve"> </v>
      </c>
      <c r="H20" s="69"/>
      <c r="I20" s="69"/>
      <c r="J20" s="69"/>
      <c r="K20" s="69"/>
      <c r="L20" s="69"/>
      <c r="M20" s="69"/>
      <c r="N20" s="69"/>
      <c r="O20" s="69"/>
      <c r="P20" s="69"/>
      <c r="Q20" s="69"/>
      <c r="R20" s="69"/>
      <c r="S20" s="69"/>
      <c r="T20" s="69"/>
      <c r="U20" s="69"/>
      <c r="V20" s="69"/>
      <c r="W20" s="69"/>
      <c r="X20" s="69"/>
    </row>
    <row r="21" spans="1:24" s="84" customFormat="1">
      <c r="A21" s="70">
        <f>1+COUNT(A$2:A20)</f>
        <v>4</v>
      </c>
      <c r="B21" s="69"/>
      <c r="C21" s="84" t="s">
        <v>105</v>
      </c>
      <c r="D21" s="229"/>
      <c r="E21" s="212"/>
      <c r="F21" s="71"/>
      <c r="G21" s="71" t="str">
        <f t="shared" si="0"/>
        <v xml:space="preserve"> </v>
      </c>
      <c r="H21" s="69"/>
      <c r="I21" s="69"/>
      <c r="J21" s="69"/>
      <c r="K21" s="69"/>
      <c r="L21" s="69"/>
      <c r="M21" s="69"/>
      <c r="N21" s="69"/>
      <c r="O21" s="69"/>
      <c r="P21" s="69"/>
      <c r="Q21" s="69"/>
      <c r="R21" s="69"/>
      <c r="S21" s="69"/>
      <c r="T21" s="69"/>
      <c r="U21" s="69"/>
      <c r="V21" s="69"/>
      <c r="W21" s="69"/>
      <c r="X21" s="69"/>
    </row>
    <row r="22" spans="1:24" s="84" customFormat="1" ht="178.5">
      <c r="A22" s="70"/>
      <c r="B22" s="69"/>
      <c r="C22" s="89" t="s">
        <v>106</v>
      </c>
      <c r="D22" s="229"/>
      <c r="E22" s="212"/>
      <c r="F22" s="71"/>
      <c r="G22" s="71" t="str">
        <f t="shared" si="0"/>
        <v xml:space="preserve"> </v>
      </c>
      <c r="H22" s="69"/>
      <c r="I22" s="69"/>
      <c r="J22" s="69"/>
      <c r="K22" s="69"/>
      <c r="L22" s="69"/>
      <c r="M22" s="69"/>
      <c r="N22" s="69"/>
      <c r="O22" s="69"/>
      <c r="P22" s="69"/>
      <c r="Q22" s="69"/>
      <c r="R22" s="69"/>
      <c r="S22" s="69"/>
      <c r="T22" s="69"/>
      <c r="U22" s="69"/>
      <c r="V22" s="69"/>
      <c r="W22" s="69"/>
      <c r="X22" s="69"/>
    </row>
    <row r="23" spans="1:24" s="84" customFormat="1">
      <c r="A23" s="70"/>
      <c r="B23" s="69" t="s">
        <v>20</v>
      </c>
      <c r="C23" s="84" t="s">
        <v>21</v>
      </c>
      <c r="D23" s="229"/>
      <c r="E23" s="212"/>
      <c r="F23" s="71"/>
      <c r="G23" s="71" t="str">
        <f t="shared" si="0"/>
        <v xml:space="preserve"> </v>
      </c>
      <c r="H23" s="69"/>
      <c r="I23" s="69"/>
      <c r="J23" s="69"/>
      <c r="K23" s="69"/>
      <c r="L23" s="69"/>
      <c r="M23" s="69"/>
      <c r="N23" s="69"/>
      <c r="O23" s="69"/>
      <c r="P23" s="69"/>
      <c r="Q23" s="69"/>
      <c r="R23" s="69"/>
      <c r="S23" s="69"/>
      <c r="T23" s="69"/>
      <c r="U23" s="69"/>
      <c r="V23" s="69"/>
      <c r="W23" s="69"/>
      <c r="X23" s="69"/>
    </row>
    <row r="24" spans="1:24" s="84" customFormat="1">
      <c r="A24" s="70"/>
      <c r="B24" s="69" t="s">
        <v>22</v>
      </c>
      <c r="C24" s="84" t="s">
        <v>107</v>
      </c>
      <c r="D24" s="229"/>
      <c r="E24" s="212"/>
      <c r="F24" s="71"/>
      <c r="G24" s="71" t="str">
        <f t="shared" si="0"/>
        <v xml:space="preserve"> </v>
      </c>
      <c r="H24" s="69"/>
      <c r="I24" s="69"/>
      <c r="J24" s="69"/>
      <c r="K24" s="69"/>
      <c r="L24" s="69"/>
      <c r="M24" s="69"/>
      <c r="N24" s="69"/>
      <c r="O24" s="69"/>
      <c r="P24" s="69"/>
      <c r="Q24" s="69"/>
      <c r="R24" s="69"/>
      <c r="S24" s="69"/>
      <c r="T24" s="69"/>
      <c r="U24" s="69"/>
      <c r="V24" s="69"/>
      <c r="W24" s="69"/>
      <c r="X24" s="69"/>
    </row>
    <row r="25" spans="1:24" s="84" customFormat="1">
      <c r="A25" s="70"/>
      <c r="B25" s="69"/>
      <c r="C25" s="84" t="s">
        <v>108</v>
      </c>
      <c r="D25" s="229"/>
      <c r="E25" s="212"/>
      <c r="F25" s="71"/>
      <c r="G25" s="71" t="str">
        <f t="shared" si="0"/>
        <v xml:space="preserve"> </v>
      </c>
      <c r="H25" s="69"/>
      <c r="I25" s="69"/>
      <c r="J25" s="69"/>
      <c r="K25" s="69"/>
      <c r="L25" s="69"/>
      <c r="M25" s="69"/>
      <c r="N25" s="69"/>
      <c r="O25" s="69"/>
      <c r="P25" s="69"/>
      <c r="Q25" s="69"/>
      <c r="R25" s="69"/>
      <c r="S25" s="69"/>
      <c r="T25" s="69"/>
      <c r="U25" s="69"/>
      <c r="V25" s="69"/>
      <c r="W25" s="69"/>
      <c r="X25" s="69"/>
    </row>
    <row r="26" spans="1:24" s="84" customFormat="1">
      <c r="A26" s="70"/>
      <c r="B26" s="69"/>
      <c r="C26" s="84" t="s">
        <v>23</v>
      </c>
      <c r="D26" s="229" t="s">
        <v>24</v>
      </c>
      <c r="E26" s="212">
        <v>1</v>
      </c>
      <c r="F26" s="71"/>
      <c r="G26" s="71">
        <f t="shared" si="0"/>
        <v>0</v>
      </c>
      <c r="H26" s="69"/>
      <c r="I26" s="69"/>
      <c r="J26" s="69"/>
      <c r="K26" s="69"/>
      <c r="L26" s="69"/>
      <c r="M26" s="69"/>
      <c r="N26" s="69"/>
      <c r="O26" s="69"/>
      <c r="P26" s="69"/>
      <c r="Q26" s="69"/>
      <c r="R26" s="69"/>
      <c r="S26" s="69"/>
      <c r="T26" s="69"/>
      <c r="U26" s="69"/>
      <c r="V26" s="69"/>
      <c r="W26" s="69"/>
      <c r="X26" s="69"/>
    </row>
    <row r="27" spans="1:24" s="84" customFormat="1">
      <c r="A27" s="70"/>
      <c r="B27" s="69"/>
      <c r="D27" s="229"/>
      <c r="E27" s="212"/>
      <c r="F27" s="71"/>
      <c r="G27" s="71" t="str">
        <f t="shared" si="0"/>
        <v xml:space="preserve"> </v>
      </c>
      <c r="H27" s="69"/>
      <c r="I27" s="69"/>
      <c r="J27" s="69"/>
      <c r="K27" s="69"/>
      <c r="L27" s="69"/>
      <c r="M27" s="69"/>
      <c r="N27" s="69"/>
      <c r="O27" s="69"/>
      <c r="P27" s="69"/>
      <c r="Q27" s="69"/>
      <c r="R27" s="69"/>
      <c r="S27" s="69"/>
      <c r="T27" s="69"/>
      <c r="U27" s="69"/>
      <c r="V27" s="69"/>
      <c r="W27" s="69"/>
      <c r="X27" s="69"/>
    </row>
    <row r="28" spans="1:24" s="69" customFormat="1">
      <c r="A28" s="70">
        <f>1+COUNT(A$2:A27)</f>
        <v>5</v>
      </c>
      <c r="C28" s="84" t="s">
        <v>109</v>
      </c>
      <c r="D28" s="229"/>
      <c r="E28" s="212"/>
      <c r="F28" s="71"/>
      <c r="G28" s="71" t="str">
        <f t="shared" si="0"/>
        <v xml:space="preserve"> </v>
      </c>
    </row>
    <row r="29" spans="1:24" s="84" customFormat="1" ht="51">
      <c r="A29" s="70"/>
      <c r="B29" s="69"/>
      <c r="C29" s="84" t="s">
        <v>110</v>
      </c>
      <c r="D29" s="229"/>
      <c r="E29" s="212"/>
      <c r="F29" s="90"/>
      <c r="G29" s="90" t="str">
        <f t="shared" si="0"/>
        <v xml:space="preserve"> </v>
      </c>
      <c r="H29" s="69"/>
      <c r="I29" s="69"/>
      <c r="J29" s="69"/>
      <c r="K29" s="69"/>
      <c r="L29" s="69"/>
      <c r="M29" s="69"/>
      <c r="N29" s="69"/>
      <c r="O29" s="69"/>
      <c r="P29" s="69"/>
      <c r="Q29" s="69"/>
      <c r="R29" s="69"/>
      <c r="S29" s="69"/>
      <c r="T29" s="69"/>
      <c r="U29" s="69"/>
      <c r="V29" s="69"/>
      <c r="W29" s="69"/>
      <c r="X29" s="69"/>
    </row>
    <row r="30" spans="1:24" s="84" customFormat="1">
      <c r="A30" s="70"/>
      <c r="B30" s="69" t="s">
        <v>20</v>
      </c>
      <c r="C30" s="24" t="s">
        <v>111</v>
      </c>
      <c r="D30" s="229"/>
      <c r="E30" s="212"/>
      <c r="F30" s="90"/>
      <c r="G30" s="90" t="str">
        <f t="shared" si="0"/>
        <v xml:space="preserve"> </v>
      </c>
      <c r="H30" s="69"/>
      <c r="I30" s="69"/>
      <c r="J30" s="69"/>
      <c r="K30" s="69"/>
      <c r="L30" s="69"/>
      <c r="M30" s="69"/>
      <c r="N30" s="69"/>
      <c r="O30" s="69"/>
      <c r="P30" s="69"/>
      <c r="Q30" s="69"/>
      <c r="R30" s="69"/>
      <c r="S30" s="69"/>
      <c r="T30" s="69"/>
      <c r="U30" s="69"/>
      <c r="V30" s="69"/>
      <c r="W30" s="69"/>
      <c r="X30" s="69"/>
    </row>
    <row r="31" spans="1:24" s="84" customFormat="1">
      <c r="A31" s="70"/>
      <c r="B31" s="69" t="s">
        <v>22</v>
      </c>
      <c r="C31" s="24" t="s">
        <v>112</v>
      </c>
      <c r="D31" s="229"/>
      <c r="E31" s="212"/>
      <c r="F31" s="90"/>
      <c r="G31" s="90" t="str">
        <f t="shared" si="0"/>
        <v xml:space="preserve"> </v>
      </c>
      <c r="H31" s="69"/>
      <c r="I31" s="69"/>
      <c r="J31" s="69"/>
      <c r="K31" s="69"/>
      <c r="L31" s="69"/>
      <c r="M31" s="69"/>
      <c r="N31" s="69"/>
      <c r="O31" s="69"/>
      <c r="P31" s="69"/>
      <c r="Q31" s="69"/>
      <c r="R31" s="69"/>
      <c r="S31" s="69"/>
      <c r="T31" s="69"/>
      <c r="U31" s="69"/>
      <c r="V31" s="69"/>
      <c r="W31" s="69"/>
      <c r="X31" s="69"/>
    </row>
    <row r="32" spans="1:24" s="84" customFormat="1">
      <c r="A32" s="70"/>
      <c r="B32" s="69"/>
      <c r="C32" s="24" t="s">
        <v>113</v>
      </c>
      <c r="D32" s="229"/>
      <c r="E32" s="212"/>
      <c r="F32" s="90"/>
      <c r="G32" s="90" t="str">
        <f t="shared" si="0"/>
        <v xml:space="preserve"> </v>
      </c>
      <c r="H32" s="69"/>
      <c r="I32" s="69"/>
      <c r="J32" s="69"/>
      <c r="K32" s="69"/>
      <c r="L32" s="69"/>
      <c r="M32" s="69"/>
      <c r="N32" s="69"/>
      <c r="O32" s="69"/>
      <c r="P32" s="69"/>
      <c r="Q32" s="69"/>
      <c r="R32" s="69"/>
      <c r="S32" s="69"/>
      <c r="T32" s="69"/>
      <c r="U32" s="69"/>
      <c r="V32" s="69"/>
      <c r="W32" s="69"/>
      <c r="X32" s="69"/>
    </row>
    <row r="33" spans="1:24" s="84" customFormat="1">
      <c r="A33" s="70"/>
      <c r="B33" s="69"/>
      <c r="C33" s="84" t="s">
        <v>23</v>
      </c>
      <c r="D33" s="229" t="s">
        <v>24</v>
      </c>
      <c r="E33" s="212"/>
      <c r="F33" s="90"/>
      <c r="G33" s="90" t="str">
        <f t="shared" si="0"/>
        <v xml:space="preserve"> </v>
      </c>
      <c r="H33" s="69"/>
      <c r="I33" s="69"/>
      <c r="J33" s="69"/>
      <c r="K33" s="69"/>
      <c r="L33" s="69"/>
      <c r="M33" s="69"/>
      <c r="N33" s="69"/>
      <c r="O33" s="69"/>
      <c r="P33" s="69"/>
      <c r="Q33" s="69"/>
      <c r="R33" s="69"/>
      <c r="S33" s="69"/>
      <c r="T33" s="69"/>
      <c r="U33" s="69"/>
      <c r="V33" s="69"/>
      <c r="W33" s="69"/>
      <c r="X33" s="69"/>
    </row>
    <row r="34" spans="1:24">
      <c r="A34" s="28"/>
      <c r="B34" s="23"/>
      <c r="C34" s="29"/>
      <c r="D34" s="227"/>
      <c r="E34" s="210"/>
    </row>
    <row r="35" spans="1:24">
      <c r="A35" s="28">
        <f>1+COUNT(A$2:A34)</f>
        <v>6</v>
      </c>
      <c r="B35" s="23"/>
      <c r="C35" s="29" t="s">
        <v>56</v>
      </c>
      <c r="D35" s="227"/>
      <c r="E35" s="210"/>
    </row>
    <row r="36" spans="1:24" ht="63.75">
      <c r="A36" s="28"/>
      <c r="B36" s="23"/>
      <c r="C36" s="29" t="s">
        <v>104</v>
      </c>
      <c r="D36" s="227"/>
      <c r="E36" s="210"/>
    </row>
    <row r="37" spans="1:24">
      <c r="A37" s="28"/>
      <c r="B37" s="23" t="s">
        <v>20</v>
      </c>
      <c r="C37" s="24"/>
      <c r="D37" s="227"/>
      <c r="E37" s="210"/>
    </row>
    <row r="38" spans="1:24">
      <c r="A38" s="28"/>
      <c r="B38" s="23" t="s">
        <v>22</v>
      </c>
      <c r="C38" s="24"/>
      <c r="D38" s="227"/>
      <c r="E38" s="210"/>
    </row>
    <row r="39" spans="1:24">
      <c r="A39" s="28"/>
      <c r="B39" s="23"/>
      <c r="C39" s="29" t="s">
        <v>23</v>
      </c>
      <c r="D39" s="227" t="s">
        <v>24</v>
      </c>
      <c r="E39" s="210">
        <v>2</v>
      </c>
      <c r="F39" s="80"/>
      <c r="G39" s="57">
        <f>+F39*E39</f>
        <v>0</v>
      </c>
    </row>
    <row r="40" spans="1:24" s="5" customFormat="1">
      <c r="A40" s="28"/>
      <c r="B40" s="23"/>
      <c r="C40" s="24"/>
      <c r="D40" s="227"/>
      <c r="E40" s="210"/>
      <c r="F40" s="14"/>
      <c r="G40" s="14"/>
      <c r="J40" s="46"/>
      <c r="K40" s="14"/>
    </row>
    <row r="41" spans="1:24" s="5" customFormat="1">
      <c r="A41" s="28">
        <f>COUNT($A$4:A40)+1</f>
        <v>7</v>
      </c>
      <c r="B41" s="23"/>
      <c r="C41" s="24" t="s">
        <v>38</v>
      </c>
      <c r="D41" s="227"/>
      <c r="E41" s="210"/>
      <c r="F41" s="14"/>
      <c r="G41" s="14"/>
    </row>
    <row r="42" spans="1:24" s="5" customFormat="1" ht="25.5">
      <c r="A42" s="28"/>
      <c r="B42" s="23"/>
      <c r="C42" s="24" t="s">
        <v>39</v>
      </c>
      <c r="D42" s="227"/>
      <c r="E42" s="210"/>
      <c r="F42" s="14"/>
      <c r="G42" s="14"/>
    </row>
    <row r="43" spans="1:24" s="5" customFormat="1">
      <c r="A43" s="28"/>
      <c r="B43" s="23"/>
      <c r="C43" s="24" t="s">
        <v>23</v>
      </c>
      <c r="D43" s="227"/>
      <c r="E43" s="210"/>
      <c r="F43" s="14"/>
      <c r="G43" s="14"/>
    </row>
    <row r="44" spans="1:24" s="5" customFormat="1">
      <c r="A44" s="28"/>
      <c r="B44" s="23" t="s">
        <v>25</v>
      </c>
      <c r="C44" s="24" t="s">
        <v>29</v>
      </c>
      <c r="D44" s="227"/>
      <c r="E44" s="210"/>
      <c r="F44" s="14"/>
      <c r="G44" s="14"/>
    </row>
    <row r="45" spans="1:24" s="5" customFormat="1">
      <c r="A45" s="28"/>
      <c r="B45" s="23" t="s">
        <v>26</v>
      </c>
      <c r="C45" s="24" t="s">
        <v>41</v>
      </c>
      <c r="D45" s="227" t="s">
        <v>24</v>
      </c>
      <c r="E45" s="210">
        <v>3</v>
      </c>
      <c r="F45" s="81"/>
      <c r="G45" s="57">
        <f>+F45*E45</f>
        <v>0</v>
      </c>
    </row>
    <row r="46" spans="1:24" s="5" customFormat="1">
      <c r="A46" s="28"/>
      <c r="B46" s="23"/>
      <c r="C46" s="24"/>
      <c r="D46" s="227"/>
      <c r="E46" s="210"/>
      <c r="F46" s="14"/>
      <c r="G46" s="14"/>
    </row>
    <row r="47" spans="1:24" s="5" customFormat="1">
      <c r="A47" s="28">
        <f>COUNT($A$4:A46)+1</f>
        <v>8</v>
      </c>
      <c r="B47" s="23"/>
      <c r="C47" s="24" t="s">
        <v>114</v>
      </c>
      <c r="D47" s="227"/>
      <c r="E47" s="210"/>
      <c r="F47" s="14"/>
      <c r="G47" s="14"/>
    </row>
    <row r="48" spans="1:24" s="5" customFormat="1" ht="38.25">
      <c r="A48" s="28"/>
      <c r="B48" s="23"/>
      <c r="C48" s="24" t="s">
        <v>40</v>
      </c>
      <c r="D48" s="227"/>
      <c r="E48" s="210"/>
      <c r="F48" s="14"/>
      <c r="G48" s="14"/>
    </row>
    <row r="49" spans="1:19" s="5" customFormat="1">
      <c r="A49" s="28"/>
      <c r="B49" s="23"/>
      <c r="C49" s="24" t="s">
        <v>23</v>
      </c>
      <c r="D49" s="227"/>
      <c r="E49" s="210"/>
      <c r="F49" s="14"/>
      <c r="G49" s="14"/>
    </row>
    <row r="50" spans="1:19" s="5" customFormat="1">
      <c r="A50" s="28"/>
      <c r="B50" s="23" t="s">
        <v>25</v>
      </c>
      <c r="C50" s="24" t="s">
        <v>29</v>
      </c>
      <c r="D50" s="227"/>
      <c r="E50" s="210"/>
      <c r="F50" s="14"/>
      <c r="G50" s="14"/>
    </row>
    <row r="51" spans="1:19" s="5" customFormat="1">
      <c r="A51" s="28"/>
      <c r="B51" s="23" t="s">
        <v>26</v>
      </c>
      <c r="C51" s="24" t="s">
        <v>30</v>
      </c>
      <c r="D51" s="227" t="s">
        <v>24</v>
      </c>
      <c r="E51" s="210">
        <v>3</v>
      </c>
      <c r="F51" s="14"/>
      <c r="G51" s="57">
        <f>+F51*E51</f>
        <v>0</v>
      </c>
    </row>
    <row r="52" spans="1:19" s="5" customFormat="1">
      <c r="A52" s="28"/>
      <c r="B52" s="23"/>
      <c r="C52" s="24"/>
      <c r="D52" s="227"/>
      <c r="E52" s="210"/>
      <c r="F52" s="83"/>
      <c r="G52" s="83"/>
    </row>
    <row r="53" spans="1:19" s="5" customFormat="1">
      <c r="A53" s="28">
        <f>COUNT($A$4:A52)+1</f>
        <v>9</v>
      </c>
      <c r="B53" s="23"/>
      <c r="C53" s="24" t="s">
        <v>291</v>
      </c>
      <c r="D53" s="227"/>
      <c r="E53" s="210"/>
      <c r="F53" s="83"/>
      <c r="G53" s="83"/>
    </row>
    <row r="54" spans="1:19" s="5" customFormat="1" ht="38.25">
      <c r="A54" s="28"/>
      <c r="B54" s="23"/>
      <c r="C54" s="24" t="s">
        <v>292</v>
      </c>
      <c r="D54" s="227"/>
      <c r="E54" s="210"/>
      <c r="F54" s="83"/>
      <c r="G54" s="83"/>
    </row>
    <row r="55" spans="1:19" s="5" customFormat="1">
      <c r="A55" s="28"/>
      <c r="B55" s="23"/>
      <c r="C55" s="24" t="s">
        <v>23</v>
      </c>
      <c r="D55" s="227"/>
      <c r="E55" s="210"/>
      <c r="F55" s="83"/>
      <c r="G55" s="83"/>
    </row>
    <row r="56" spans="1:19" s="5" customFormat="1">
      <c r="A56" s="28"/>
      <c r="B56" s="23" t="s">
        <v>25</v>
      </c>
      <c r="C56" s="24"/>
      <c r="D56" s="227"/>
      <c r="E56" s="210"/>
      <c r="F56" s="83"/>
      <c r="G56" s="83"/>
    </row>
    <row r="57" spans="1:19" s="5" customFormat="1">
      <c r="A57" s="28"/>
      <c r="B57" s="23" t="s">
        <v>26</v>
      </c>
      <c r="C57" s="24" t="s">
        <v>30</v>
      </c>
      <c r="D57" s="227" t="s">
        <v>24</v>
      </c>
      <c r="E57" s="210">
        <v>3</v>
      </c>
      <c r="F57" s="83"/>
      <c r="G57" s="57">
        <f>+F57*E57</f>
        <v>0</v>
      </c>
    </row>
    <row r="58" spans="1:19" s="69" customFormat="1">
      <c r="A58" s="70"/>
      <c r="C58" s="84"/>
      <c r="D58" s="229"/>
      <c r="E58" s="212"/>
      <c r="F58" s="71"/>
      <c r="G58" s="71"/>
      <c r="J58" s="77"/>
      <c r="O58" s="77"/>
      <c r="Q58" s="77"/>
      <c r="R58" s="77"/>
    </row>
    <row r="59" spans="1:19" s="69" customFormat="1">
      <c r="A59" s="70">
        <f>1+COUNT(A$2:A58)</f>
        <v>10</v>
      </c>
      <c r="C59" s="84" t="s">
        <v>115</v>
      </c>
      <c r="D59" s="229"/>
      <c r="E59" s="212"/>
      <c r="F59" s="71"/>
      <c r="G59" s="71" t="str">
        <f>IF(E59&lt;&gt;0,E59*F59," ")</f>
        <v xml:space="preserve"> </v>
      </c>
    </row>
    <row r="60" spans="1:19" s="69" customFormat="1" ht="51">
      <c r="A60" s="70"/>
      <c r="C60" s="84" t="s">
        <v>119</v>
      </c>
      <c r="D60" s="229"/>
      <c r="E60" s="212"/>
      <c r="F60" s="71"/>
      <c r="G60" s="71" t="str">
        <f>IF(E60&lt;&gt;0,E60*F60," ")</f>
        <v xml:space="preserve"> </v>
      </c>
      <c r="H60" s="91"/>
      <c r="J60" s="91"/>
      <c r="K60" s="91"/>
      <c r="L60" s="91"/>
      <c r="M60" s="91"/>
      <c r="O60" s="91"/>
      <c r="Q60" s="91"/>
      <c r="R60" s="91"/>
    </row>
    <row r="61" spans="1:19" s="69" customFormat="1">
      <c r="A61" s="70"/>
      <c r="B61" s="91" t="s">
        <v>96</v>
      </c>
      <c r="C61" s="84" t="s">
        <v>117</v>
      </c>
      <c r="D61" s="229"/>
      <c r="E61" s="212"/>
      <c r="F61" s="71"/>
      <c r="G61" s="71"/>
    </row>
    <row r="62" spans="1:19" s="69" customFormat="1">
      <c r="A62" s="70"/>
      <c r="B62" s="69" t="s">
        <v>26</v>
      </c>
      <c r="C62" s="84" t="s">
        <v>118</v>
      </c>
      <c r="D62" s="229" t="s">
        <v>28</v>
      </c>
      <c r="E62" s="212">
        <v>15</v>
      </c>
      <c r="F62" s="71"/>
      <c r="G62" s="71">
        <f>IF(E62&lt;&gt;0,E62*F62," ")</f>
        <v>0</v>
      </c>
      <c r="J62" s="77"/>
      <c r="M62" s="77"/>
      <c r="O62" s="77"/>
      <c r="Q62" s="77"/>
      <c r="R62" s="77"/>
      <c r="S62" s="77"/>
    </row>
    <row r="63" spans="1:19" s="5" customFormat="1">
      <c r="A63" s="28"/>
      <c r="B63" s="23"/>
      <c r="C63" s="29"/>
      <c r="D63" s="227"/>
      <c r="E63" s="210"/>
      <c r="F63" s="14"/>
      <c r="G63" s="14"/>
    </row>
    <row r="64" spans="1:19" s="5" customFormat="1">
      <c r="A64" s="28">
        <f>1+COUNT(A$2:A63)</f>
        <v>11</v>
      </c>
      <c r="B64" s="23"/>
      <c r="C64" s="29" t="s">
        <v>53</v>
      </c>
      <c r="D64" s="227"/>
      <c r="E64" s="210"/>
      <c r="F64" s="14"/>
      <c r="G64" s="14"/>
    </row>
    <row r="65" spans="1:16" ht="63.75">
      <c r="A65" s="28"/>
      <c r="B65" s="23"/>
      <c r="C65" s="29" t="s">
        <v>42</v>
      </c>
      <c r="D65" s="227"/>
      <c r="E65" s="210"/>
    </row>
    <row r="66" spans="1:16">
      <c r="A66" s="28"/>
      <c r="B66" s="23"/>
      <c r="C66" s="29" t="s">
        <v>27</v>
      </c>
      <c r="D66" s="227"/>
      <c r="E66" s="210"/>
    </row>
    <row r="67" spans="1:16">
      <c r="A67" s="28"/>
      <c r="B67" s="23" t="s">
        <v>20</v>
      </c>
      <c r="C67" s="29" t="s">
        <v>50</v>
      </c>
      <c r="D67" s="227"/>
      <c r="E67" s="210"/>
    </row>
    <row r="68" spans="1:16">
      <c r="A68" s="28"/>
      <c r="B68" s="23" t="s">
        <v>22</v>
      </c>
      <c r="C68" s="29" t="s">
        <v>51</v>
      </c>
      <c r="D68" s="227" t="s">
        <v>28</v>
      </c>
      <c r="E68" s="210">
        <v>15</v>
      </c>
      <c r="G68" s="57">
        <f>+F68*E68</f>
        <v>0</v>
      </c>
    </row>
    <row r="69" spans="1:16">
      <c r="A69" s="28"/>
      <c r="B69" s="23"/>
      <c r="C69" s="29"/>
      <c r="D69" s="227"/>
      <c r="E69" s="210"/>
    </row>
    <row r="70" spans="1:16" s="5" customFormat="1">
      <c r="A70" s="28">
        <f>1+COUNT(A$2:A69)</f>
        <v>12</v>
      </c>
      <c r="B70" s="23"/>
      <c r="C70" s="29" t="s">
        <v>43</v>
      </c>
      <c r="D70" s="227"/>
      <c r="E70" s="210"/>
      <c r="F70" s="14"/>
      <c r="G70" s="14"/>
    </row>
    <row r="71" spans="1:16" s="5" customFormat="1" ht="63.75">
      <c r="A71" s="28"/>
      <c r="B71" s="23"/>
      <c r="C71" s="29" t="s">
        <v>44</v>
      </c>
      <c r="D71" s="227"/>
      <c r="E71" s="210"/>
      <c r="F71" s="14"/>
      <c r="G71" s="14"/>
    </row>
    <row r="72" spans="1:16" s="5" customFormat="1">
      <c r="A72" s="28"/>
      <c r="B72" s="23"/>
      <c r="C72" s="29" t="s">
        <v>23</v>
      </c>
      <c r="D72" s="227"/>
      <c r="E72" s="210"/>
      <c r="F72" s="14"/>
      <c r="G72" s="14"/>
    </row>
    <row r="73" spans="1:16" s="5" customFormat="1">
      <c r="A73" s="28"/>
      <c r="B73" s="23" t="s">
        <v>25</v>
      </c>
      <c r="C73" s="29" t="s">
        <v>52</v>
      </c>
      <c r="D73" s="227"/>
      <c r="E73" s="210"/>
      <c r="F73" s="14"/>
      <c r="G73" s="14"/>
    </row>
    <row r="74" spans="1:16" s="46" customFormat="1">
      <c r="A74" s="28"/>
      <c r="B74" s="23" t="s">
        <v>26</v>
      </c>
      <c r="C74" s="29" t="s">
        <v>123</v>
      </c>
      <c r="D74" s="227" t="s">
        <v>28</v>
      </c>
      <c r="E74" s="210">
        <v>5</v>
      </c>
      <c r="F74" s="30"/>
      <c r="G74" s="57">
        <f>+F74*E74</f>
        <v>0</v>
      </c>
    </row>
    <row r="75" spans="1:16" s="5" customFormat="1">
      <c r="A75" s="28"/>
      <c r="B75" s="23" t="s">
        <v>26</v>
      </c>
      <c r="C75" s="29" t="s">
        <v>45</v>
      </c>
      <c r="D75" s="227" t="s">
        <v>28</v>
      </c>
      <c r="E75" s="210">
        <v>6</v>
      </c>
      <c r="F75" s="82"/>
      <c r="G75" s="57">
        <f>+F75*E75</f>
        <v>0</v>
      </c>
    </row>
    <row r="76" spans="1:16" s="5" customFormat="1">
      <c r="A76" s="28"/>
      <c r="B76" s="23" t="s">
        <v>26</v>
      </c>
      <c r="C76" s="29" t="s">
        <v>120</v>
      </c>
      <c r="D76" s="227" t="s">
        <v>28</v>
      </c>
      <c r="E76" s="210">
        <v>2</v>
      </c>
      <c r="F76" s="82"/>
      <c r="G76" s="57">
        <f>+F76*E76</f>
        <v>0</v>
      </c>
    </row>
    <row r="77" spans="1:16" s="38" customFormat="1">
      <c r="A77" s="48"/>
      <c r="B77" s="49"/>
      <c r="C77" s="37"/>
      <c r="D77" s="230"/>
      <c r="E77" s="213"/>
      <c r="F77" s="50"/>
      <c r="G77" s="34"/>
      <c r="M77" s="51"/>
      <c r="O77" s="51"/>
      <c r="P77" s="51"/>
    </row>
    <row r="78" spans="1:16" s="38" customFormat="1">
      <c r="A78" s="28">
        <f>1+COUNT(A$2:A77)</f>
        <v>13</v>
      </c>
      <c r="B78" s="48"/>
      <c r="C78" s="37" t="s">
        <v>57</v>
      </c>
      <c r="D78" s="230"/>
      <c r="E78" s="213"/>
      <c r="F78" s="50"/>
      <c r="G78" s="52"/>
    </row>
    <row r="79" spans="1:16" s="38" customFormat="1" ht="25.5">
      <c r="A79" s="47"/>
      <c r="B79" s="48"/>
      <c r="C79" s="37" t="s">
        <v>58</v>
      </c>
      <c r="D79" s="230"/>
      <c r="E79" s="213"/>
      <c r="F79" s="50"/>
      <c r="G79" s="52"/>
      <c r="H79" s="53"/>
      <c r="I79" s="53"/>
      <c r="J79" s="53"/>
      <c r="K79" s="53"/>
      <c r="L79" s="54"/>
      <c r="M79" s="53"/>
      <c r="N79" s="54"/>
      <c r="O79" s="53"/>
      <c r="P79" s="53"/>
    </row>
    <row r="80" spans="1:16" s="38" customFormat="1">
      <c r="A80" s="47"/>
      <c r="B80" s="49" t="s">
        <v>25</v>
      </c>
      <c r="C80" s="37" t="s">
        <v>121</v>
      </c>
      <c r="D80" s="230"/>
      <c r="E80" s="213"/>
      <c r="F80" s="50"/>
      <c r="G80" s="52"/>
    </row>
    <row r="81" spans="1:16" s="38" customFormat="1">
      <c r="A81" s="47"/>
      <c r="B81" s="49" t="s">
        <v>26</v>
      </c>
      <c r="C81" s="37"/>
      <c r="D81" s="230"/>
      <c r="E81" s="213"/>
      <c r="F81" s="50"/>
      <c r="G81" s="34"/>
      <c r="M81" s="51"/>
      <c r="O81" s="51"/>
      <c r="P81" s="51"/>
    </row>
    <row r="82" spans="1:16" s="74" customFormat="1">
      <c r="A82" s="47"/>
      <c r="B82" s="38"/>
      <c r="C82" s="38" t="s">
        <v>23</v>
      </c>
      <c r="D82" s="230" t="s">
        <v>24</v>
      </c>
      <c r="E82" s="213">
        <v>1</v>
      </c>
      <c r="F82" s="50"/>
      <c r="G82" s="57">
        <f>+F82*E82</f>
        <v>0</v>
      </c>
      <c r="M82" s="75"/>
      <c r="O82" s="75"/>
      <c r="P82" s="75"/>
    </row>
    <row r="83" spans="1:16" s="38" customFormat="1">
      <c r="A83" s="48"/>
      <c r="B83" s="49"/>
      <c r="C83" s="37"/>
      <c r="D83" s="230"/>
      <c r="E83" s="213"/>
      <c r="F83" s="50"/>
      <c r="G83" s="34"/>
      <c r="M83" s="51"/>
      <c r="O83" s="51"/>
      <c r="P83" s="51"/>
    </row>
    <row r="84" spans="1:16" s="38" customFormat="1">
      <c r="A84" s="28">
        <f>1+COUNT(A$2:A83)</f>
        <v>14</v>
      </c>
      <c r="B84" s="48"/>
      <c r="C84" s="37" t="s">
        <v>92</v>
      </c>
      <c r="D84" s="230"/>
      <c r="E84" s="213"/>
      <c r="F84" s="50"/>
      <c r="G84" s="52"/>
    </row>
    <row r="85" spans="1:16" s="38" customFormat="1" ht="25.5">
      <c r="A85" s="47"/>
      <c r="B85" s="48"/>
      <c r="C85" s="37" t="s">
        <v>122</v>
      </c>
      <c r="D85" s="230"/>
      <c r="E85" s="213"/>
      <c r="F85" s="50"/>
      <c r="G85" s="52"/>
      <c r="H85" s="53"/>
      <c r="I85" s="53"/>
      <c r="J85" s="53"/>
      <c r="K85" s="53"/>
      <c r="L85" s="54"/>
      <c r="M85" s="53"/>
      <c r="N85" s="54"/>
      <c r="O85" s="53"/>
      <c r="P85" s="53"/>
    </row>
    <row r="86" spans="1:16" s="38" customFormat="1">
      <c r="A86" s="47"/>
      <c r="B86" s="49" t="s">
        <v>25</v>
      </c>
      <c r="C86" s="37" t="s">
        <v>121</v>
      </c>
      <c r="D86" s="230"/>
      <c r="E86" s="213"/>
      <c r="F86" s="50"/>
      <c r="G86" s="52"/>
    </row>
    <row r="87" spans="1:16" s="38" customFormat="1">
      <c r="A87" s="47"/>
      <c r="B87" s="49" t="s">
        <v>26</v>
      </c>
      <c r="C87" s="37"/>
      <c r="D87" s="230"/>
      <c r="E87" s="213"/>
      <c r="F87" s="50"/>
      <c r="G87" s="34"/>
      <c r="M87" s="51"/>
      <c r="O87" s="51"/>
      <c r="P87" s="51"/>
    </row>
    <row r="88" spans="1:16" s="74" customFormat="1">
      <c r="A88" s="47"/>
      <c r="B88" s="38"/>
      <c r="C88" s="38" t="s">
        <v>23</v>
      </c>
      <c r="D88" s="230" t="s">
        <v>24</v>
      </c>
      <c r="E88" s="213">
        <v>2</v>
      </c>
      <c r="F88" s="50"/>
      <c r="G88" s="57">
        <f>+F88*E88</f>
        <v>0</v>
      </c>
      <c r="M88" s="75"/>
      <c r="O88" s="75"/>
      <c r="P88" s="75"/>
    </row>
    <row r="89" spans="1:16" s="5" customFormat="1">
      <c r="A89" s="28"/>
      <c r="B89" s="23"/>
      <c r="C89" s="29"/>
      <c r="D89" s="227"/>
      <c r="E89" s="210"/>
      <c r="F89" s="14"/>
      <c r="G89" s="14"/>
    </row>
    <row r="90" spans="1:16" s="5" customFormat="1">
      <c r="A90" s="28">
        <f>1+COUNT(A$2:A89)</f>
        <v>15</v>
      </c>
      <c r="B90" s="23"/>
      <c r="C90" s="29" t="s">
        <v>31</v>
      </c>
      <c r="D90" s="227"/>
      <c r="E90" s="210"/>
      <c r="F90" s="14"/>
      <c r="G90" s="14"/>
    </row>
    <row r="91" spans="1:16" s="5" customFormat="1" ht="76.5">
      <c r="A91" s="28"/>
      <c r="B91" s="23"/>
      <c r="C91" s="29" t="s">
        <v>46</v>
      </c>
      <c r="D91" s="227"/>
      <c r="E91" s="210"/>
      <c r="F91" s="14"/>
      <c r="G91" s="14"/>
    </row>
    <row r="92" spans="1:16" s="5" customFormat="1">
      <c r="A92" s="28"/>
      <c r="B92" s="23"/>
      <c r="C92" s="29" t="s">
        <v>23</v>
      </c>
      <c r="D92" s="227" t="s">
        <v>32</v>
      </c>
      <c r="E92" s="210">
        <v>25</v>
      </c>
      <c r="F92" s="14"/>
      <c r="G92" s="57">
        <f>+F92*E92</f>
        <v>0</v>
      </c>
    </row>
    <row r="93" spans="1:16" s="5" customFormat="1">
      <c r="A93" s="28"/>
      <c r="B93" s="23"/>
      <c r="C93" s="29"/>
      <c r="D93" s="227"/>
      <c r="E93" s="210"/>
      <c r="F93" s="14"/>
      <c r="G93" s="14"/>
    </row>
    <row r="94" spans="1:16">
      <c r="A94" s="28">
        <f>1+COUNT(A$1:A93)</f>
        <v>16</v>
      </c>
      <c r="B94" s="23"/>
      <c r="C94" s="29" t="s">
        <v>59</v>
      </c>
      <c r="D94" s="227"/>
      <c r="E94" s="210"/>
      <c r="F94" s="30"/>
      <c r="G94" s="30"/>
    </row>
    <row r="95" spans="1:16" ht="25.5">
      <c r="A95" s="28"/>
      <c r="B95" s="23"/>
      <c r="C95" s="29" t="s">
        <v>60</v>
      </c>
      <c r="D95" s="227"/>
      <c r="E95" s="210"/>
      <c r="F95" s="30"/>
      <c r="G95" s="30"/>
    </row>
    <row r="96" spans="1:16">
      <c r="A96" s="28"/>
      <c r="B96" s="23" t="s">
        <v>26</v>
      </c>
      <c r="C96" s="29"/>
      <c r="D96" s="227" t="s">
        <v>37</v>
      </c>
      <c r="E96" s="210">
        <v>6</v>
      </c>
      <c r="F96" s="30"/>
      <c r="G96" s="57">
        <f>+F96*E96</f>
        <v>0</v>
      </c>
    </row>
    <row r="97" spans="1:24">
      <c r="A97" s="28"/>
      <c r="B97" s="23"/>
      <c r="C97" s="29"/>
      <c r="D97" s="227"/>
      <c r="E97" s="210"/>
      <c r="F97" s="30"/>
      <c r="G97" s="30"/>
    </row>
    <row r="98" spans="1:24">
      <c r="A98" s="28">
        <f>1+COUNT(A$1:A97)</f>
        <v>17</v>
      </c>
      <c r="B98" s="23"/>
      <c r="C98" s="29" t="s">
        <v>61</v>
      </c>
      <c r="D98" s="227"/>
      <c r="E98" s="210"/>
      <c r="F98" s="30"/>
      <c r="G98" s="30"/>
    </row>
    <row r="99" spans="1:24" ht="51">
      <c r="A99" s="28"/>
      <c r="B99" s="23"/>
      <c r="C99" s="29" t="s">
        <v>124</v>
      </c>
      <c r="D99" s="227"/>
      <c r="E99" s="210"/>
      <c r="F99" s="30"/>
      <c r="G99" s="30"/>
    </row>
    <row r="100" spans="1:24">
      <c r="A100" s="28"/>
      <c r="B100" s="23" t="s">
        <v>26</v>
      </c>
      <c r="C100" s="29"/>
      <c r="D100" s="227" t="s">
        <v>37</v>
      </c>
      <c r="E100" s="210">
        <v>12</v>
      </c>
      <c r="F100" s="30"/>
      <c r="G100" s="57">
        <f>+F100*E100</f>
        <v>0</v>
      </c>
    </row>
    <row r="101" spans="1:24">
      <c r="A101" s="28"/>
      <c r="B101" s="23"/>
      <c r="C101" s="29"/>
      <c r="D101" s="227"/>
      <c r="E101" s="210"/>
      <c r="F101" s="30"/>
      <c r="G101" s="30"/>
    </row>
    <row r="102" spans="1:24">
      <c r="A102" s="28">
        <f>1+COUNT(A$1:A101)</f>
        <v>18</v>
      </c>
      <c r="B102" s="23"/>
      <c r="C102" s="29" t="s">
        <v>33</v>
      </c>
      <c r="D102" s="227"/>
      <c r="E102" s="210"/>
      <c r="F102" s="30"/>
      <c r="G102" s="30"/>
    </row>
    <row r="103" spans="1:24" ht="25.5">
      <c r="A103" s="28"/>
      <c r="B103" s="23"/>
      <c r="C103" s="29" t="s">
        <v>34</v>
      </c>
      <c r="D103" s="227"/>
      <c r="E103" s="210"/>
      <c r="F103" s="30"/>
      <c r="G103" s="30"/>
    </row>
    <row r="104" spans="1:24">
      <c r="A104" s="28"/>
      <c r="B104" s="23" t="s">
        <v>26</v>
      </c>
      <c r="C104" s="29" t="s">
        <v>47</v>
      </c>
      <c r="D104" s="227" t="s">
        <v>24</v>
      </c>
      <c r="E104" s="210">
        <v>1</v>
      </c>
      <c r="F104" s="30"/>
      <c r="G104" s="57">
        <f>+F104*E104</f>
        <v>0</v>
      </c>
    </row>
    <row r="105" spans="1:24">
      <c r="A105" s="28"/>
      <c r="B105" s="23" t="s">
        <v>26</v>
      </c>
      <c r="C105" s="29" t="s">
        <v>48</v>
      </c>
      <c r="D105" s="227" t="s">
        <v>24</v>
      </c>
      <c r="E105" s="210">
        <v>1</v>
      </c>
      <c r="F105" s="30"/>
      <c r="G105" s="57">
        <f>+F105*E105</f>
        <v>0</v>
      </c>
    </row>
    <row r="106" spans="1:24" s="84" customFormat="1">
      <c r="A106" s="13"/>
      <c r="B106" s="5"/>
      <c r="D106" s="229"/>
      <c r="E106" s="212"/>
      <c r="F106" s="83"/>
      <c r="G106" s="83" t="str">
        <f>IF(E106&lt;&gt;0,E106*F106," ")</f>
        <v xml:space="preserve"> </v>
      </c>
      <c r="H106" s="5"/>
      <c r="I106" s="5"/>
      <c r="J106" s="5"/>
      <c r="K106" s="5"/>
      <c r="L106" s="5"/>
      <c r="M106" s="5"/>
      <c r="N106" s="5"/>
      <c r="O106" s="5"/>
      <c r="P106" s="5"/>
      <c r="Q106" s="5"/>
      <c r="R106" s="5"/>
      <c r="S106" s="5"/>
      <c r="T106" s="5"/>
      <c r="U106" s="5"/>
      <c r="V106" s="5"/>
      <c r="W106" s="5"/>
      <c r="X106" s="5"/>
    </row>
    <row r="107" spans="1:24" s="84" customFormat="1">
      <c r="A107" s="13">
        <f>1+COUNT(A$2:A106)</f>
        <v>19</v>
      </c>
      <c r="B107" s="5"/>
      <c r="C107" s="84" t="s">
        <v>125</v>
      </c>
      <c r="D107" s="229"/>
      <c r="E107" s="212"/>
      <c r="F107" s="83"/>
      <c r="G107" s="83" t="str">
        <f>IF(E107&lt;&gt;0,E107*F107," ")</f>
        <v xml:space="preserve"> </v>
      </c>
      <c r="H107" s="5"/>
      <c r="I107" s="5"/>
      <c r="J107" s="5"/>
      <c r="K107" s="5"/>
      <c r="L107" s="5"/>
      <c r="M107" s="5"/>
      <c r="N107" s="5"/>
      <c r="O107" s="5"/>
      <c r="P107" s="5"/>
      <c r="Q107" s="5"/>
      <c r="R107" s="5"/>
      <c r="S107" s="5"/>
      <c r="T107" s="5"/>
      <c r="U107" s="5"/>
      <c r="V107" s="5"/>
      <c r="W107" s="5"/>
      <c r="X107" s="5"/>
    </row>
    <row r="108" spans="1:24" s="84" customFormat="1" ht="24.75" customHeight="1">
      <c r="A108" s="13"/>
      <c r="B108" s="5"/>
      <c r="C108" s="84" t="s">
        <v>126</v>
      </c>
      <c r="D108" s="229"/>
      <c r="E108" s="212"/>
      <c r="F108" s="83"/>
      <c r="G108" s="83" t="str">
        <f>IF(E108&lt;&gt;0,E108*F108," ")</f>
        <v xml:space="preserve"> </v>
      </c>
      <c r="H108" s="5"/>
      <c r="I108" s="5"/>
      <c r="J108" s="5"/>
      <c r="K108" s="5"/>
      <c r="L108" s="5"/>
      <c r="M108" s="5"/>
      <c r="N108" s="5"/>
      <c r="O108" s="5"/>
      <c r="P108" s="5"/>
      <c r="Q108" s="5"/>
      <c r="R108" s="5"/>
      <c r="S108" s="5"/>
      <c r="T108" s="5"/>
      <c r="U108" s="5"/>
      <c r="V108" s="5"/>
      <c r="W108" s="5"/>
      <c r="X108" s="5"/>
    </row>
    <row r="109" spans="1:24" s="84" customFormat="1">
      <c r="A109" s="13"/>
      <c r="B109" s="5"/>
      <c r="D109" s="229" t="s">
        <v>24</v>
      </c>
      <c r="E109" s="212">
        <v>3</v>
      </c>
      <c r="F109" s="57"/>
      <c r="G109" s="83">
        <f>IF(E109&lt;&gt;0,E109*F109," ")</f>
        <v>0</v>
      </c>
      <c r="H109" s="5"/>
      <c r="I109" s="5"/>
      <c r="J109" s="5"/>
      <c r="K109" s="5"/>
      <c r="L109" s="5"/>
      <c r="M109" s="5"/>
      <c r="N109" s="5"/>
      <c r="O109" s="5"/>
      <c r="P109" s="5"/>
      <c r="Q109" s="5"/>
      <c r="R109" s="5"/>
      <c r="S109" s="5"/>
      <c r="T109" s="5"/>
      <c r="U109" s="5"/>
      <c r="V109" s="5"/>
      <c r="W109" s="5"/>
      <c r="X109" s="5"/>
    </row>
    <row r="110" spans="1:24">
      <c r="A110" s="28"/>
      <c r="B110" s="23"/>
      <c r="C110" s="29"/>
      <c r="D110" s="227"/>
      <c r="E110" s="210"/>
    </row>
    <row r="111" spans="1:24" s="15" customFormat="1">
      <c r="A111" s="40"/>
      <c r="B111" s="41"/>
      <c r="C111" s="42" t="str">
        <f>+C1</f>
        <v>VODOVOD</v>
      </c>
      <c r="D111" s="231"/>
      <c r="E111" s="214"/>
      <c r="F111" s="16"/>
      <c r="G111" s="16">
        <f>SUM(G3:G109)</f>
        <v>0</v>
      </c>
      <c r="H111" s="5"/>
      <c r="I111" s="5"/>
      <c r="J111" s="5"/>
      <c r="K111" s="5"/>
      <c r="L111" s="5"/>
      <c r="M111" s="5"/>
      <c r="N111" s="5"/>
      <c r="O111" s="5"/>
      <c r="P111" s="5"/>
      <c r="Q111" s="5"/>
      <c r="R111" s="5"/>
      <c r="S111" s="5"/>
      <c r="T111" s="5"/>
      <c r="U111" s="5"/>
      <c r="V111" s="5"/>
      <c r="W111" s="5"/>
      <c r="X111" s="5"/>
    </row>
  </sheetData>
  <pageMargins left="0.98425196850393704" right="0.39370078740157483" top="0.59055118110236227" bottom="0.59055118110236227" header="0.19685039370078741" footer="0.19685039370078741"/>
  <pageSetup paperSize="9" orientation="portrait" blackAndWhite="1" verticalDpi="300" r:id="rId1"/>
  <headerFooter alignWithMargins="0">
    <oddHeader>&amp;R             PINSS d.o.o. Nova Gorica</oddHeader>
    <oddFooter>&amp;L             &amp;F&amp;RStran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zoomScale="120" zoomScaleNormal="120" workbookViewId="0">
      <pane ySplit="1" topLeftCell="A2" activePane="bottomLeft" state="frozenSplit"/>
      <selection activeCell="J2" sqref="J2"/>
      <selection pane="bottomLeft" activeCell="F74" sqref="F74"/>
    </sheetView>
  </sheetViews>
  <sheetFormatPr defaultRowHeight="12.75"/>
  <cols>
    <col min="1" max="1" width="5.7109375" style="28" customWidth="1"/>
    <col min="2" max="2" width="5.7109375" style="23" customWidth="1"/>
    <col min="3" max="3" width="50.7109375" style="29" customWidth="1"/>
    <col min="4" max="4" width="6.7109375" style="227" customWidth="1"/>
    <col min="5" max="5" width="7.7109375" style="210" customWidth="1"/>
    <col min="6" max="6" width="10.7109375" style="30" customWidth="1"/>
    <col min="7" max="7" width="10.7109375" style="31" customWidth="1"/>
    <col min="8" max="10" width="9.28515625" style="23" customWidth="1"/>
    <col min="11" max="24" width="9.140625" style="23"/>
    <col min="25" max="16384" width="9.140625" style="24"/>
  </cols>
  <sheetData>
    <row r="1" spans="1:29" ht="15">
      <c r="A1" s="64" t="s">
        <v>154</v>
      </c>
      <c r="B1" s="18"/>
      <c r="C1" s="19" t="s">
        <v>128</v>
      </c>
      <c r="D1" s="226"/>
      <c r="E1" s="209"/>
      <c r="F1" s="21"/>
      <c r="G1" s="22">
        <f>+G79</f>
        <v>0</v>
      </c>
    </row>
    <row r="3" spans="1:29">
      <c r="A3" s="25" t="s">
        <v>14</v>
      </c>
      <c r="B3" s="26"/>
      <c r="C3" s="27" t="s">
        <v>15</v>
      </c>
      <c r="D3" s="228" t="s">
        <v>17</v>
      </c>
      <c r="E3" s="211" t="s">
        <v>16</v>
      </c>
      <c r="F3" s="165" t="s">
        <v>174</v>
      </c>
      <c r="G3" s="165" t="s">
        <v>175</v>
      </c>
    </row>
    <row r="5" spans="1:29">
      <c r="A5" s="28">
        <f>1+COUNT(A$2:A4)</f>
        <v>1</v>
      </c>
      <c r="C5" s="29" t="s">
        <v>71</v>
      </c>
    </row>
    <row r="6" spans="1:29" s="35" customFormat="1" ht="140.25">
      <c r="A6" s="32"/>
      <c r="B6" s="32"/>
      <c r="C6" s="33" t="s">
        <v>151</v>
      </c>
      <c r="D6" s="243"/>
      <c r="E6" s="224"/>
      <c r="F6" s="65"/>
      <c r="G6" s="34"/>
      <c r="H6" s="66"/>
      <c r="I6" s="66"/>
      <c r="J6" s="66"/>
      <c r="K6" s="66"/>
      <c r="L6" s="66"/>
      <c r="M6" s="66"/>
      <c r="N6" s="66"/>
      <c r="O6" s="66"/>
      <c r="P6" s="66"/>
      <c r="Q6" s="66"/>
      <c r="R6" s="66"/>
      <c r="S6" s="66"/>
      <c r="T6" s="66"/>
      <c r="U6" s="66"/>
      <c r="V6" s="66"/>
      <c r="W6" s="66"/>
      <c r="X6" s="66"/>
      <c r="Y6" s="66"/>
      <c r="Z6" s="66"/>
      <c r="AA6" s="66"/>
      <c r="AB6" s="66"/>
      <c r="AC6" s="66"/>
    </row>
    <row r="7" spans="1:29" s="35" customFormat="1">
      <c r="A7" s="49"/>
      <c r="B7" s="49" t="s">
        <v>25</v>
      </c>
      <c r="C7" s="67" t="s">
        <v>80</v>
      </c>
      <c r="D7" s="243"/>
      <c r="E7" s="224"/>
      <c r="F7" s="65"/>
      <c r="G7" s="34"/>
      <c r="H7" s="66"/>
      <c r="I7" s="66"/>
      <c r="J7" s="66"/>
      <c r="K7" s="66"/>
      <c r="L7" s="66"/>
      <c r="M7" s="66"/>
      <c r="N7" s="66"/>
      <c r="O7" s="66"/>
      <c r="P7" s="66"/>
      <c r="Q7" s="66"/>
      <c r="R7" s="66"/>
      <c r="S7" s="66"/>
      <c r="T7" s="66"/>
      <c r="U7" s="66"/>
      <c r="V7" s="66"/>
      <c r="W7" s="66"/>
      <c r="X7" s="66"/>
      <c r="Y7" s="66"/>
      <c r="Z7" s="66"/>
      <c r="AA7" s="66"/>
      <c r="AB7" s="66"/>
      <c r="AC7" s="66"/>
    </row>
    <row r="8" spans="1:29" s="35" customFormat="1">
      <c r="A8" s="49"/>
      <c r="B8" s="49" t="s">
        <v>26</v>
      </c>
      <c r="C8" s="67" t="s">
        <v>129</v>
      </c>
      <c r="D8" s="239"/>
      <c r="E8" s="222"/>
      <c r="F8" s="36"/>
      <c r="G8" s="34"/>
      <c r="H8" s="66"/>
      <c r="I8" s="66"/>
      <c r="J8" s="66"/>
      <c r="K8" s="66"/>
      <c r="L8" s="66"/>
      <c r="M8" s="66"/>
      <c r="N8" s="66"/>
      <c r="O8" s="66"/>
      <c r="P8" s="66"/>
      <c r="Q8" s="66"/>
      <c r="R8" s="66"/>
      <c r="S8" s="66"/>
      <c r="T8" s="66"/>
      <c r="U8" s="66"/>
      <c r="V8" s="66"/>
      <c r="W8" s="66"/>
      <c r="X8" s="66"/>
      <c r="Y8" s="66"/>
      <c r="Z8" s="66"/>
      <c r="AA8" s="66"/>
      <c r="AB8" s="66"/>
      <c r="AC8" s="66"/>
    </row>
    <row r="9" spans="1:29" s="35" customFormat="1">
      <c r="A9" s="49"/>
      <c r="B9" s="49"/>
      <c r="C9" s="67" t="s">
        <v>130</v>
      </c>
      <c r="D9" s="239"/>
      <c r="E9" s="222"/>
      <c r="F9" s="36"/>
      <c r="G9" s="34"/>
      <c r="H9" s="66"/>
      <c r="I9" s="66"/>
      <c r="J9" s="66"/>
      <c r="K9" s="66"/>
      <c r="L9" s="66"/>
      <c r="M9" s="66"/>
      <c r="N9" s="66"/>
      <c r="O9" s="66"/>
      <c r="P9" s="66"/>
      <c r="Q9" s="66"/>
      <c r="R9" s="66"/>
      <c r="S9" s="66"/>
      <c r="T9" s="66"/>
      <c r="U9" s="66"/>
      <c r="V9" s="66"/>
      <c r="W9" s="66"/>
      <c r="X9" s="66"/>
      <c r="Y9" s="66"/>
      <c r="Z9" s="66"/>
      <c r="AA9" s="66"/>
      <c r="AB9" s="66"/>
      <c r="AC9" s="66"/>
    </row>
    <row r="10" spans="1:29" s="35" customFormat="1">
      <c r="A10" s="49"/>
      <c r="B10" s="49"/>
      <c r="C10" s="67" t="s">
        <v>131</v>
      </c>
      <c r="D10" s="239"/>
      <c r="E10" s="222"/>
      <c r="F10" s="36"/>
      <c r="G10" s="34"/>
    </row>
    <row r="11" spans="1:29" s="35" customFormat="1">
      <c r="A11" s="49"/>
      <c r="B11" s="49"/>
      <c r="C11" s="67" t="s">
        <v>132</v>
      </c>
      <c r="D11" s="239"/>
      <c r="E11" s="222"/>
      <c r="F11" s="36"/>
      <c r="G11" s="34"/>
      <c r="H11" s="66"/>
      <c r="I11" s="66"/>
      <c r="J11" s="66"/>
      <c r="K11" s="66"/>
      <c r="L11" s="66"/>
      <c r="M11" s="66"/>
      <c r="N11" s="66"/>
      <c r="O11" s="66"/>
      <c r="P11" s="66"/>
      <c r="Q11" s="66"/>
      <c r="R11" s="66"/>
      <c r="S11" s="66"/>
      <c r="T11" s="66"/>
      <c r="U11" s="66"/>
      <c r="V11" s="66"/>
      <c r="W11" s="66"/>
      <c r="X11" s="66"/>
      <c r="Y11" s="66"/>
      <c r="Z11" s="66"/>
      <c r="AA11" s="66"/>
      <c r="AB11" s="66"/>
      <c r="AC11" s="66"/>
    </row>
    <row r="12" spans="1:29" s="35" customFormat="1">
      <c r="A12" s="49"/>
      <c r="B12" s="49"/>
      <c r="C12" s="67" t="s">
        <v>133</v>
      </c>
      <c r="D12" s="239"/>
      <c r="E12" s="222"/>
      <c r="F12" s="36"/>
      <c r="G12" s="34"/>
      <c r="H12" s="66"/>
      <c r="I12" s="66"/>
      <c r="J12" s="66"/>
      <c r="K12" s="66"/>
      <c r="L12" s="66"/>
      <c r="M12" s="66"/>
      <c r="N12" s="66"/>
      <c r="O12" s="66"/>
      <c r="P12" s="66"/>
      <c r="Q12" s="66"/>
      <c r="R12" s="66"/>
      <c r="S12" s="66"/>
      <c r="T12" s="66"/>
      <c r="U12" s="66"/>
      <c r="V12" s="66"/>
      <c r="W12" s="66"/>
      <c r="X12" s="66"/>
      <c r="Y12" s="66"/>
      <c r="Z12" s="66"/>
      <c r="AA12" s="66"/>
      <c r="AB12" s="66"/>
      <c r="AC12" s="66"/>
    </row>
    <row r="13" spans="1:29" s="35" customFormat="1">
      <c r="A13" s="49"/>
      <c r="B13" s="49"/>
      <c r="C13" s="67" t="s">
        <v>134</v>
      </c>
      <c r="D13" s="239"/>
      <c r="E13" s="222"/>
      <c r="F13" s="36"/>
      <c r="G13" s="34"/>
      <c r="H13" s="66"/>
      <c r="I13" s="66"/>
      <c r="J13" s="66"/>
      <c r="K13" s="66"/>
      <c r="L13" s="66"/>
      <c r="M13" s="66"/>
      <c r="N13" s="66"/>
      <c r="O13" s="66"/>
      <c r="P13" s="66"/>
      <c r="Q13" s="66"/>
      <c r="R13" s="66"/>
      <c r="S13" s="66"/>
      <c r="T13" s="66"/>
      <c r="U13" s="66"/>
      <c r="V13" s="66"/>
      <c r="W13" s="66"/>
      <c r="X13" s="66"/>
      <c r="Y13" s="66"/>
      <c r="Z13" s="66"/>
      <c r="AA13" s="66"/>
      <c r="AB13" s="66"/>
      <c r="AC13" s="66"/>
    </row>
    <row r="14" spans="1:29" s="35" customFormat="1">
      <c r="A14" s="49"/>
      <c r="B14" s="49"/>
      <c r="C14" s="35" t="s">
        <v>23</v>
      </c>
      <c r="D14" s="239" t="s">
        <v>24</v>
      </c>
      <c r="E14" s="222">
        <v>1</v>
      </c>
      <c r="F14" s="36"/>
      <c r="G14" s="34">
        <f>+F14*E14</f>
        <v>0</v>
      </c>
      <c r="H14" s="66"/>
      <c r="I14" s="66"/>
      <c r="J14" s="66"/>
      <c r="K14" s="66"/>
      <c r="L14" s="66"/>
      <c r="M14" s="66"/>
      <c r="N14" s="66"/>
      <c r="O14" s="66"/>
      <c r="P14" s="66"/>
      <c r="Q14" s="66"/>
      <c r="R14" s="66"/>
      <c r="S14" s="66"/>
      <c r="T14" s="66"/>
      <c r="U14" s="66"/>
      <c r="V14" s="66"/>
      <c r="W14" s="66"/>
      <c r="X14" s="66"/>
      <c r="Y14" s="66"/>
      <c r="Z14" s="66"/>
      <c r="AA14" s="66"/>
      <c r="AB14" s="66"/>
      <c r="AC14" s="66"/>
    </row>
    <row r="15" spans="1:29" s="35" customFormat="1">
      <c r="A15" s="32"/>
      <c r="B15" s="49"/>
      <c r="C15" s="67"/>
      <c r="D15" s="239"/>
      <c r="E15" s="222"/>
      <c r="F15" s="36"/>
      <c r="G15" s="34"/>
      <c r="H15" s="66"/>
      <c r="I15" s="66"/>
      <c r="J15" s="66"/>
      <c r="K15" s="66"/>
      <c r="L15" s="66"/>
      <c r="M15" s="66"/>
      <c r="N15" s="66"/>
      <c r="O15" s="66"/>
      <c r="P15" s="66"/>
      <c r="Q15" s="66"/>
      <c r="R15" s="66"/>
      <c r="S15" s="66"/>
      <c r="T15" s="66"/>
      <c r="U15" s="66"/>
      <c r="V15" s="66"/>
      <c r="W15" s="66"/>
      <c r="X15" s="66"/>
      <c r="Y15" s="66"/>
      <c r="Z15" s="66"/>
      <c r="AA15" s="66"/>
      <c r="AB15" s="66"/>
      <c r="AC15" s="66"/>
    </row>
    <row r="16" spans="1:29" s="35" customFormat="1">
      <c r="A16" s="28">
        <f>1+COUNT(A$2:A15)</f>
        <v>2</v>
      </c>
      <c r="B16" s="32"/>
      <c r="C16" s="67" t="s">
        <v>72</v>
      </c>
      <c r="D16" s="239"/>
      <c r="E16" s="222"/>
      <c r="F16" s="36"/>
      <c r="G16" s="34"/>
      <c r="H16" s="66"/>
      <c r="I16" s="66"/>
      <c r="J16" s="66"/>
      <c r="K16" s="66"/>
      <c r="L16" s="66"/>
      <c r="M16" s="66"/>
      <c r="N16" s="66"/>
      <c r="O16" s="66"/>
      <c r="P16" s="66"/>
      <c r="Q16" s="66"/>
      <c r="R16" s="66"/>
      <c r="S16" s="66"/>
      <c r="T16" s="66"/>
      <c r="U16" s="66"/>
      <c r="V16" s="66"/>
      <c r="W16" s="66"/>
      <c r="X16" s="66"/>
      <c r="Y16" s="66"/>
      <c r="Z16" s="66"/>
      <c r="AA16" s="66"/>
      <c r="AB16" s="66"/>
      <c r="AC16" s="66"/>
    </row>
    <row r="17" spans="1:29" s="35" customFormat="1" ht="76.5">
      <c r="A17" s="49"/>
      <c r="B17" s="32"/>
      <c r="C17" s="67" t="s">
        <v>138</v>
      </c>
      <c r="D17" s="239"/>
      <c r="E17" s="222"/>
      <c r="F17" s="36"/>
      <c r="G17" s="34"/>
      <c r="H17" s="66"/>
      <c r="I17" s="66"/>
      <c r="J17" s="66"/>
      <c r="K17" s="66"/>
      <c r="L17" s="66"/>
      <c r="M17" s="66"/>
      <c r="N17" s="66"/>
      <c r="O17" s="66"/>
      <c r="P17" s="66"/>
      <c r="Q17" s="66"/>
      <c r="R17" s="66"/>
      <c r="S17" s="66"/>
      <c r="T17" s="66"/>
      <c r="U17" s="66"/>
      <c r="V17" s="66"/>
      <c r="W17" s="66"/>
      <c r="X17" s="66"/>
      <c r="Y17" s="66"/>
      <c r="Z17" s="66"/>
      <c r="AA17" s="66"/>
      <c r="AB17" s="66"/>
      <c r="AC17" s="66"/>
    </row>
    <row r="18" spans="1:29" s="35" customFormat="1">
      <c r="A18" s="49"/>
      <c r="B18" s="49" t="s">
        <v>25</v>
      </c>
      <c r="C18" s="67" t="s">
        <v>80</v>
      </c>
      <c r="D18" s="239"/>
      <c r="E18" s="222"/>
      <c r="F18" s="36"/>
      <c r="G18" s="34"/>
      <c r="H18" s="66"/>
      <c r="I18" s="66"/>
      <c r="J18" s="66"/>
      <c r="K18" s="66"/>
      <c r="L18" s="66"/>
      <c r="M18" s="66"/>
      <c r="N18" s="66"/>
      <c r="O18" s="66"/>
      <c r="P18" s="66"/>
      <c r="Q18" s="66"/>
      <c r="R18" s="66"/>
      <c r="S18" s="66"/>
      <c r="T18" s="66"/>
      <c r="U18" s="66"/>
      <c r="V18" s="66"/>
      <c r="W18" s="66"/>
      <c r="X18" s="66"/>
      <c r="Y18" s="66"/>
      <c r="Z18" s="66"/>
      <c r="AA18" s="66"/>
      <c r="AB18" s="66"/>
      <c r="AC18" s="66"/>
    </row>
    <row r="19" spans="1:29" s="35" customFormat="1">
      <c r="A19" s="49"/>
      <c r="B19" s="49" t="s">
        <v>26</v>
      </c>
      <c r="C19" s="67" t="s">
        <v>135</v>
      </c>
      <c r="D19" s="239"/>
      <c r="E19" s="222"/>
      <c r="F19" s="36"/>
      <c r="G19" s="34"/>
      <c r="H19" s="66"/>
      <c r="I19" s="66"/>
      <c r="J19" s="66"/>
      <c r="K19" s="66"/>
      <c r="L19" s="66"/>
      <c r="M19" s="66"/>
      <c r="N19" s="66"/>
      <c r="O19" s="66"/>
      <c r="P19" s="66"/>
      <c r="Q19" s="66"/>
      <c r="R19" s="66"/>
      <c r="S19" s="66"/>
      <c r="T19" s="66"/>
      <c r="U19" s="66"/>
      <c r="V19" s="66"/>
      <c r="W19" s="66"/>
      <c r="X19" s="66"/>
      <c r="Y19" s="66"/>
      <c r="Z19" s="66"/>
      <c r="AA19" s="66"/>
      <c r="AB19" s="66"/>
      <c r="AC19" s="66"/>
    </row>
    <row r="20" spans="1:29" s="35" customFormat="1">
      <c r="A20" s="49"/>
      <c r="B20" s="49"/>
      <c r="C20" s="67" t="s">
        <v>136</v>
      </c>
      <c r="D20" s="239"/>
      <c r="E20" s="222"/>
      <c r="F20" s="36"/>
      <c r="G20" s="34"/>
      <c r="H20" s="66"/>
      <c r="I20" s="66"/>
      <c r="J20" s="66"/>
      <c r="K20" s="66"/>
      <c r="L20" s="66"/>
      <c r="M20" s="66"/>
      <c r="N20" s="66"/>
      <c r="O20" s="66"/>
      <c r="P20" s="66"/>
      <c r="Q20" s="66"/>
      <c r="R20" s="66"/>
      <c r="S20" s="66"/>
      <c r="T20" s="66"/>
      <c r="U20" s="66"/>
      <c r="V20" s="66"/>
      <c r="W20" s="66"/>
      <c r="X20" s="66"/>
      <c r="Y20" s="66"/>
      <c r="Z20" s="66"/>
      <c r="AA20" s="66"/>
      <c r="AB20" s="66"/>
      <c r="AC20" s="66"/>
    </row>
    <row r="21" spans="1:29" s="35" customFormat="1">
      <c r="A21" s="49"/>
      <c r="B21" s="49"/>
      <c r="C21" s="67" t="s">
        <v>137</v>
      </c>
      <c r="D21" s="239"/>
      <c r="E21" s="222"/>
      <c r="F21" s="36"/>
      <c r="G21" s="34"/>
      <c r="H21" s="66"/>
      <c r="I21" s="66"/>
      <c r="J21" s="66"/>
      <c r="K21" s="66"/>
      <c r="L21" s="66"/>
      <c r="M21" s="66"/>
      <c r="N21" s="66"/>
      <c r="O21" s="66"/>
      <c r="P21" s="66"/>
      <c r="Q21" s="66"/>
      <c r="R21" s="66"/>
      <c r="S21" s="66"/>
      <c r="T21" s="66"/>
      <c r="U21" s="66"/>
      <c r="V21" s="66"/>
      <c r="W21" s="66"/>
      <c r="X21" s="66"/>
      <c r="Y21" s="66"/>
      <c r="Z21" s="66"/>
      <c r="AA21" s="66"/>
      <c r="AB21" s="66"/>
      <c r="AC21" s="66"/>
    </row>
    <row r="22" spans="1:29" s="35" customFormat="1">
      <c r="A22" s="49"/>
      <c r="B22" s="49"/>
      <c r="C22" s="67" t="s">
        <v>73</v>
      </c>
      <c r="D22" s="239"/>
      <c r="E22" s="222"/>
      <c r="F22" s="36"/>
      <c r="G22" s="34"/>
      <c r="H22" s="66"/>
      <c r="I22" s="66"/>
      <c r="J22" s="66"/>
      <c r="K22" s="66"/>
      <c r="L22" s="66"/>
      <c r="M22" s="66"/>
      <c r="N22" s="66"/>
      <c r="O22" s="66"/>
      <c r="P22" s="66"/>
      <c r="Q22" s="66"/>
      <c r="R22" s="66"/>
      <c r="S22" s="66"/>
      <c r="T22" s="66"/>
      <c r="U22" s="66"/>
      <c r="V22" s="66"/>
      <c r="W22" s="66"/>
      <c r="X22" s="66"/>
      <c r="Y22" s="66"/>
      <c r="Z22" s="66"/>
      <c r="AA22" s="66"/>
      <c r="AB22" s="66"/>
      <c r="AC22" s="66"/>
    </row>
    <row r="23" spans="1:29" s="35" customFormat="1">
      <c r="A23" s="49"/>
      <c r="B23" s="49"/>
      <c r="C23" s="35" t="s">
        <v>23</v>
      </c>
      <c r="D23" s="239" t="s">
        <v>24</v>
      </c>
      <c r="E23" s="222">
        <v>1</v>
      </c>
      <c r="F23" s="36"/>
      <c r="G23" s="34">
        <f>+F23*E23</f>
        <v>0</v>
      </c>
      <c r="H23" s="66"/>
      <c r="I23" s="66"/>
      <c r="J23" s="66"/>
      <c r="K23" s="66"/>
      <c r="L23" s="66"/>
      <c r="M23" s="66"/>
      <c r="N23" s="66"/>
      <c r="O23" s="66"/>
      <c r="P23" s="66"/>
      <c r="Q23" s="66"/>
      <c r="R23" s="66"/>
      <c r="S23" s="66"/>
      <c r="T23" s="66"/>
      <c r="U23" s="66"/>
      <c r="V23" s="66"/>
      <c r="W23" s="66"/>
      <c r="X23" s="66"/>
      <c r="Y23" s="66"/>
      <c r="Z23" s="66"/>
      <c r="AA23" s="66"/>
      <c r="AB23" s="66"/>
      <c r="AC23" s="66"/>
    </row>
    <row r="24" spans="1:29" s="35" customFormat="1">
      <c r="A24" s="32"/>
      <c r="B24" s="49"/>
      <c r="D24" s="239"/>
      <c r="E24" s="222"/>
      <c r="F24" s="36"/>
      <c r="G24" s="34"/>
      <c r="H24" s="66"/>
      <c r="I24" s="66"/>
      <c r="J24" s="66"/>
      <c r="K24" s="66"/>
      <c r="L24" s="66"/>
      <c r="M24" s="66"/>
      <c r="N24" s="66"/>
      <c r="O24" s="66"/>
      <c r="P24" s="66"/>
      <c r="Q24" s="66"/>
      <c r="R24" s="66"/>
      <c r="S24" s="66"/>
      <c r="T24" s="66"/>
      <c r="U24" s="66"/>
      <c r="V24" s="66"/>
      <c r="W24" s="66"/>
      <c r="X24" s="66"/>
      <c r="Y24" s="66"/>
      <c r="Z24" s="66"/>
      <c r="AA24" s="66"/>
      <c r="AB24" s="66"/>
      <c r="AC24" s="66"/>
    </row>
    <row r="25" spans="1:29" s="35" customFormat="1">
      <c r="A25" s="28">
        <f>1+COUNT(A$2:A24)</f>
        <v>3</v>
      </c>
      <c r="B25" s="32"/>
      <c r="C25" s="33" t="s">
        <v>74</v>
      </c>
      <c r="D25" s="239"/>
      <c r="E25" s="222"/>
      <c r="F25" s="36"/>
      <c r="G25" s="34"/>
      <c r="H25" s="66"/>
      <c r="I25" s="66"/>
      <c r="J25" s="66"/>
      <c r="K25" s="66"/>
      <c r="L25" s="66"/>
      <c r="M25" s="66"/>
      <c r="N25" s="66"/>
      <c r="O25" s="66"/>
      <c r="P25" s="66"/>
      <c r="Q25" s="66"/>
      <c r="R25" s="66"/>
      <c r="S25" s="66"/>
      <c r="T25" s="66"/>
      <c r="U25" s="66"/>
      <c r="V25" s="66"/>
      <c r="W25" s="66"/>
      <c r="X25" s="66"/>
      <c r="Y25" s="66"/>
      <c r="Z25" s="66"/>
      <c r="AA25" s="66"/>
      <c r="AB25" s="66"/>
      <c r="AC25" s="66"/>
    </row>
    <row r="26" spans="1:29" s="35" customFormat="1" ht="38.25">
      <c r="A26" s="49"/>
      <c r="B26" s="32"/>
      <c r="C26" s="67" t="s">
        <v>139</v>
      </c>
      <c r="D26" s="239"/>
      <c r="E26" s="222"/>
      <c r="F26" s="36"/>
      <c r="G26" s="34"/>
      <c r="H26" s="66"/>
      <c r="I26" s="66"/>
      <c r="J26" s="66"/>
      <c r="K26" s="66"/>
      <c r="L26" s="66"/>
      <c r="M26" s="66"/>
      <c r="N26" s="66"/>
      <c r="O26" s="66"/>
      <c r="P26" s="66"/>
      <c r="Q26" s="66"/>
      <c r="R26" s="66"/>
      <c r="S26" s="66"/>
      <c r="T26" s="66"/>
      <c r="U26" s="66"/>
      <c r="V26" s="66"/>
      <c r="W26" s="66"/>
      <c r="X26" s="66"/>
      <c r="Y26" s="66"/>
      <c r="Z26" s="66"/>
      <c r="AA26" s="66"/>
      <c r="AB26" s="66"/>
      <c r="AC26" s="66"/>
    </row>
    <row r="27" spans="1:29" s="35" customFormat="1">
      <c r="A27" s="49"/>
      <c r="B27" s="49" t="s">
        <v>25</v>
      </c>
      <c r="C27" s="67" t="s">
        <v>80</v>
      </c>
      <c r="D27" s="239"/>
      <c r="E27" s="222"/>
      <c r="F27" s="36"/>
      <c r="G27" s="34"/>
      <c r="H27" s="66"/>
      <c r="I27" s="66"/>
      <c r="J27" s="66"/>
      <c r="K27" s="66"/>
      <c r="L27" s="66"/>
      <c r="M27" s="66"/>
      <c r="N27" s="66"/>
      <c r="O27" s="66"/>
      <c r="P27" s="66"/>
      <c r="Q27" s="66"/>
      <c r="R27" s="66"/>
      <c r="S27" s="66"/>
      <c r="T27" s="66"/>
      <c r="U27" s="66"/>
      <c r="V27" s="66"/>
      <c r="W27" s="66"/>
      <c r="X27" s="66"/>
      <c r="Y27" s="66"/>
      <c r="Z27" s="66"/>
      <c r="AA27" s="66"/>
      <c r="AB27" s="66"/>
      <c r="AC27" s="66"/>
    </row>
    <row r="28" spans="1:29" s="35" customFormat="1">
      <c r="A28" s="32"/>
      <c r="B28" s="49" t="s">
        <v>26</v>
      </c>
      <c r="C28" s="67"/>
      <c r="D28" s="239"/>
      <c r="E28" s="222"/>
      <c r="F28" s="36"/>
      <c r="G28" s="34"/>
      <c r="H28" s="66"/>
      <c r="I28" s="66"/>
      <c r="J28" s="66"/>
      <c r="K28" s="66"/>
      <c r="L28" s="66"/>
      <c r="M28" s="66"/>
      <c r="N28" s="66"/>
      <c r="O28" s="66"/>
      <c r="P28" s="66"/>
      <c r="Q28" s="66"/>
      <c r="R28" s="66"/>
      <c r="S28" s="66"/>
      <c r="T28" s="66"/>
      <c r="U28" s="66"/>
      <c r="V28" s="66"/>
      <c r="W28" s="66"/>
      <c r="X28" s="66"/>
      <c r="Y28" s="66"/>
      <c r="Z28" s="66"/>
      <c r="AA28" s="66"/>
      <c r="AB28" s="66"/>
      <c r="AC28" s="66"/>
    </row>
    <row r="29" spans="1:29" s="35" customFormat="1">
      <c r="A29" s="32"/>
      <c r="B29" s="32"/>
      <c r="C29" s="67" t="s">
        <v>23</v>
      </c>
      <c r="D29" s="239" t="s">
        <v>24</v>
      </c>
      <c r="E29" s="222">
        <v>1</v>
      </c>
      <c r="F29" s="36"/>
      <c r="G29" s="34">
        <f>+F29*E29</f>
        <v>0</v>
      </c>
      <c r="H29" s="66"/>
      <c r="I29" s="66"/>
      <c r="J29" s="66"/>
      <c r="K29" s="66"/>
      <c r="L29" s="66"/>
      <c r="M29" s="66"/>
      <c r="N29" s="66"/>
      <c r="O29" s="66"/>
      <c r="P29" s="66"/>
      <c r="Q29" s="66"/>
      <c r="R29" s="66"/>
      <c r="S29" s="66"/>
      <c r="T29" s="66"/>
      <c r="U29" s="66"/>
      <c r="V29" s="66"/>
      <c r="W29" s="66"/>
      <c r="X29" s="66"/>
      <c r="Y29" s="66"/>
      <c r="Z29" s="66"/>
      <c r="AA29" s="66"/>
      <c r="AB29" s="66"/>
      <c r="AC29" s="66"/>
    </row>
    <row r="30" spans="1:29" s="35" customFormat="1">
      <c r="A30" s="32"/>
      <c r="B30" s="49"/>
      <c r="D30" s="239"/>
      <c r="E30" s="222"/>
      <c r="F30" s="36"/>
      <c r="G30" s="34"/>
      <c r="H30" s="66"/>
      <c r="I30" s="66"/>
      <c r="J30" s="66"/>
      <c r="K30" s="66"/>
      <c r="L30" s="66"/>
      <c r="M30" s="66"/>
      <c r="N30" s="66"/>
      <c r="O30" s="66"/>
      <c r="P30" s="66"/>
      <c r="Q30" s="66"/>
      <c r="R30" s="66"/>
      <c r="S30" s="66"/>
      <c r="T30" s="66"/>
      <c r="U30" s="66"/>
      <c r="V30" s="66"/>
      <c r="W30" s="66"/>
      <c r="X30" s="66"/>
      <c r="Y30" s="66"/>
      <c r="Z30" s="66"/>
      <c r="AA30" s="66"/>
      <c r="AB30" s="66"/>
      <c r="AC30" s="66"/>
    </row>
    <row r="31" spans="1:29" s="35" customFormat="1">
      <c r="A31" s="28">
        <f>1+COUNT(A$2:A30)</f>
        <v>4</v>
      </c>
      <c r="B31" s="32"/>
      <c r="C31" s="33" t="s">
        <v>82</v>
      </c>
      <c r="D31" s="239"/>
      <c r="E31" s="222"/>
      <c r="F31" s="36"/>
      <c r="G31" s="34"/>
      <c r="H31" s="66"/>
      <c r="I31" s="66"/>
      <c r="J31" s="66"/>
      <c r="K31" s="66"/>
      <c r="L31" s="66"/>
      <c r="M31" s="66"/>
      <c r="N31" s="66"/>
      <c r="O31" s="66"/>
      <c r="P31" s="66"/>
      <c r="Q31" s="66"/>
      <c r="R31" s="66"/>
      <c r="S31" s="66"/>
      <c r="T31" s="66"/>
      <c r="U31" s="66"/>
      <c r="V31" s="66"/>
      <c r="W31" s="66"/>
      <c r="X31" s="66"/>
      <c r="Y31" s="66"/>
      <c r="Z31" s="66"/>
      <c r="AA31" s="66"/>
      <c r="AB31" s="66"/>
      <c r="AC31" s="66"/>
    </row>
    <row r="32" spans="1:29" s="35" customFormat="1" ht="38.25">
      <c r="A32" s="49"/>
      <c r="B32" s="32"/>
      <c r="C32" s="67" t="s">
        <v>83</v>
      </c>
      <c r="D32" s="239"/>
      <c r="E32" s="222"/>
      <c r="F32" s="36"/>
      <c r="G32" s="34"/>
      <c r="H32" s="66"/>
      <c r="I32" s="66"/>
      <c r="J32" s="66"/>
      <c r="K32" s="66"/>
      <c r="L32" s="66"/>
      <c r="M32" s="66"/>
      <c r="N32" s="66"/>
      <c r="O32" s="66"/>
      <c r="P32" s="66"/>
      <c r="Q32" s="66"/>
      <c r="R32" s="66"/>
      <c r="S32" s="66"/>
      <c r="T32" s="66"/>
      <c r="U32" s="66"/>
      <c r="V32" s="66"/>
      <c r="W32" s="66"/>
      <c r="X32" s="66"/>
      <c r="Y32" s="66"/>
      <c r="Z32" s="66"/>
      <c r="AA32" s="66"/>
      <c r="AB32" s="66"/>
      <c r="AC32" s="66"/>
    </row>
    <row r="33" spans="1:29" s="35" customFormat="1">
      <c r="A33" s="49"/>
      <c r="B33" s="49" t="s">
        <v>25</v>
      </c>
      <c r="C33" s="67"/>
      <c r="D33" s="239"/>
      <c r="E33" s="222"/>
      <c r="F33" s="36"/>
      <c r="G33" s="34"/>
      <c r="H33" s="66"/>
      <c r="I33" s="66"/>
      <c r="J33" s="66"/>
      <c r="K33" s="66"/>
      <c r="L33" s="66"/>
      <c r="M33" s="66"/>
      <c r="N33" s="66"/>
      <c r="O33" s="66"/>
      <c r="P33" s="66"/>
      <c r="Q33" s="66"/>
      <c r="R33" s="66"/>
      <c r="S33" s="66"/>
      <c r="T33" s="66"/>
      <c r="U33" s="66"/>
      <c r="V33" s="66"/>
      <c r="W33" s="66"/>
      <c r="X33" s="66"/>
      <c r="Y33" s="66"/>
      <c r="Z33" s="66"/>
      <c r="AA33" s="66"/>
      <c r="AB33" s="66"/>
      <c r="AC33" s="66"/>
    </row>
    <row r="34" spans="1:29" s="35" customFormat="1">
      <c r="A34" s="32"/>
      <c r="B34" s="49" t="s">
        <v>26</v>
      </c>
      <c r="C34" s="67"/>
      <c r="D34" s="239"/>
      <c r="E34" s="222"/>
      <c r="F34" s="36"/>
      <c r="G34" s="34"/>
      <c r="H34" s="66"/>
      <c r="I34" s="66"/>
      <c r="J34" s="66"/>
      <c r="K34" s="66"/>
      <c r="L34" s="66"/>
      <c r="M34" s="66"/>
      <c r="N34" s="66"/>
      <c r="O34" s="66"/>
      <c r="P34" s="66"/>
      <c r="Q34" s="66"/>
      <c r="R34" s="66"/>
      <c r="S34" s="66"/>
      <c r="T34" s="66"/>
      <c r="U34" s="66"/>
      <c r="V34" s="66"/>
      <c r="W34" s="66"/>
      <c r="X34" s="66"/>
      <c r="Y34" s="66"/>
      <c r="Z34" s="66"/>
      <c r="AA34" s="66"/>
      <c r="AB34" s="66"/>
      <c r="AC34" s="66"/>
    </row>
    <row r="35" spans="1:29" s="35" customFormat="1">
      <c r="A35" s="32"/>
      <c r="B35" s="32"/>
      <c r="C35" s="67" t="s">
        <v>23</v>
      </c>
      <c r="D35" s="239" t="s">
        <v>24</v>
      </c>
      <c r="E35" s="222">
        <v>1</v>
      </c>
      <c r="F35" s="36"/>
      <c r="G35" s="34">
        <f>+F35*E35</f>
        <v>0</v>
      </c>
      <c r="H35" s="66"/>
      <c r="I35" s="66"/>
      <c r="J35" s="66"/>
      <c r="K35" s="66"/>
      <c r="L35" s="66"/>
      <c r="M35" s="66"/>
      <c r="N35" s="66"/>
      <c r="O35" s="66"/>
      <c r="P35" s="66"/>
      <c r="Q35" s="66"/>
      <c r="R35" s="66"/>
      <c r="S35" s="66"/>
      <c r="T35" s="66"/>
      <c r="U35" s="66"/>
      <c r="V35" s="66"/>
      <c r="W35" s="66"/>
      <c r="X35" s="66"/>
      <c r="Y35" s="66"/>
      <c r="Z35" s="66"/>
      <c r="AA35" s="66"/>
      <c r="AB35" s="66"/>
      <c r="AC35" s="66"/>
    </row>
    <row r="36" spans="1:29" s="35" customFormat="1">
      <c r="A36" s="49"/>
      <c r="B36" s="32"/>
      <c r="C36" s="67"/>
      <c r="D36" s="239"/>
      <c r="E36" s="222"/>
      <c r="F36" s="36"/>
      <c r="G36" s="34"/>
      <c r="H36" s="66"/>
      <c r="I36" s="66"/>
      <c r="J36" s="66"/>
      <c r="K36" s="66"/>
      <c r="L36" s="66"/>
      <c r="M36" s="66"/>
      <c r="N36" s="66"/>
      <c r="O36" s="66"/>
      <c r="P36" s="66"/>
      <c r="Q36" s="66"/>
      <c r="R36" s="66"/>
      <c r="S36" s="66"/>
      <c r="T36" s="66"/>
      <c r="U36" s="66"/>
      <c r="V36" s="66"/>
      <c r="W36" s="66"/>
      <c r="X36" s="66"/>
      <c r="Y36" s="66"/>
      <c r="Z36" s="66"/>
      <c r="AA36" s="66"/>
      <c r="AB36" s="66"/>
      <c r="AC36" s="66"/>
    </row>
    <row r="37" spans="1:29" s="35" customFormat="1">
      <c r="A37" s="28">
        <f>1+COUNT(A$2:A36)</f>
        <v>5</v>
      </c>
      <c r="B37" s="49"/>
      <c r="C37" s="1" t="s">
        <v>75</v>
      </c>
      <c r="D37" s="239"/>
      <c r="E37" s="222"/>
      <c r="F37" s="36"/>
      <c r="G37" s="34"/>
      <c r="H37" s="68"/>
      <c r="I37" s="68"/>
      <c r="J37" s="68"/>
      <c r="K37" s="68"/>
      <c r="L37" s="68"/>
      <c r="M37" s="68"/>
      <c r="N37" s="68"/>
      <c r="O37" s="68"/>
      <c r="P37" s="68"/>
      <c r="Q37" s="68"/>
      <c r="R37" s="68"/>
      <c r="S37" s="68"/>
      <c r="T37" s="68"/>
      <c r="U37" s="68"/>
      <c r="V37" s="68"/>
    </row>
    <row r="38" spans="1:29" s="35" customFormat="1" ht="38.25">
      <c r="A38" s="32"/>
      <c r="B38" s="32"/>
      <c r="C38" s="1" t="s">
        <v>76</v>
      </c>
      <c r="D38" s="239"/>
      <c r="E38" s="222"/>
      <c r="F38" s="36"/>
      <c r="G38" s="34"/>
      <c r="H38" s="68"/>
      <c r="I38" s="68"/>
      <c r="J38" s="68"/>
      <c r="K38" s="68"/>
      <c r="L38" s="68"/>
      <c r="M38" s="68"/>
      <c r="N38" s="68"/>
      <c r="O38" s="66"/>
      <c r="P38" s="66"/>
      <c r="Q38" s="66"/>
      <c r="R38" s="66"/>
      <c r="S38" s="66"/>
      <c r="T38" s="66"/>
      <c r="U38" s="66"/>
      <c r="V38" s="66"/>
      <c r="W38" s="66"/>
      <c r="X38" s="66"/>
      <c r="Y38" s="66"/>
      <c r="Z38" s="66"/>
      <c r="AA38" s="66"/>
      <c r="AB38" s="66"/>
      <c r="AC38" s="66"/>
    </row>
    <row r="39" spans="1:29" s="35" customFormat="1">
      <c r="A39" s="49"/>
      <c r="B39" s="32"/>
      <c r="C39" s="1" t="s">
        <v>23</v>
      </c>
      <c r="D39" s="239"/>
      <c r="E39" s="222"/>
      <c r="F39" s="36"/>
      <c r="G39" s="34"/>
      <c r="H39" s="68"/>
      <c r="I39" s="68"/>
      <c r="J39" s="68"/>
      <c r="K39" s="68"/>
      <c r="L39" s="68"/>
      <c r="M39" s="68"/>
      <c r="N39" s="68"/>
      <c r="O39" s="66"/>
      <c r="P39" s="66"/>
      <c r="Q39" s="66"/>
      <c r="R39" s="66"/>
      <c r="S39" s="66"/>
      <c r="T39" s="66"/>
      <c r="U39" s="66"/>
      <c r="V39" s="66"/>
      <c r="W39" s="66"/>
      <c r="X39" s="66"/>
      <c r="Y39" s="66"/>
      <c r="Z39" s="66"/>
      <c r="AA39" s="66"/>
      <c r="AB39" s="66"/>
      <c r="AC39" s="66"/>
    </row>
    <row r="40" spans="1:29" s="35" customFormat="1">
      <c r="A40" s="49"/>
      <c r="B40" s="49" t="s">
        <v>26</v>
      </c>
      <c r="C40" s="33" t="s">
        <v>81</v>
      </c>
      <c r="D40" s="239" t="s">
        <v>28</v>
      </c>
      <c r="E40" s="222">
        <v>20</v>
      </c>
      <c r="F40" s="36"/>
      <c r="G40" s="34">
        <f>+F40*E40</f>
        <v>0</v>
      </c>
      <c r="H40" s="68"/>
      <c r="I40" s="68"/>
      <c r="J40" s="68"/>
      <c r="K40" s="68"/>
      <c r="L40" s="68"/>
      <c r="M40" s="68"/>
      <c r="N40" s="68"/>
      <c r="O40" s="66"/>
      <c r="P40" s="66"/>
      <c r="Q40" s="66"/>
      <c r="R40" s="66"/>
      <c r="S40" s="66"/>
      <c r="T40" s="66"/>
      <c r="U40" s="66"/>
      <c r="V40" s="66"/>
      <c r="W40" s="66"/>
      <c r="X40" s="66"/>
      <c r="Y40" s="66"/>
      <c r="Z40" s="66"/>
      <c r="AA40" s="66"/>
      <c r="AB40" s="66"/>
      <c r="AC40" s="66"/>
    </row>
    <row r="41" spans="1:29" s="35" customFormat="1">
      <c r="A41" s="32"/>
      <c r="B41" s="49" t="s">
        <v>26</v>
      </c>
      <c r="C41" s="33" t="s">
        <v>95</v>
      </c>
      <c r="D41" s="239" t="s">
        <v>28</v>
      </c>
      <c r="E41" s="222">
        <v>20</v>
      </c>
      <c r="F41" s="36"/>
      <c r="G41" s="34">
        <f>+F41*E41</f>
        <v>0</v>
      </c>
      <c r="H41" s="68"/>
      <c r="I41" s="68"/>
      <c r="J41" s="68"/>
      <c r="K41" s="68"/>
      <c r="L41" s="68"/>
      <c r="M41" s="68"/>
      <c r="N41" s="68"/>
      <c r="O41" s="66"/>
      <c r="P41" s="66"/>
      <c r="Q41" s="66"/>
      <c r="R41" s="66"/>
      <c r="S41" s="66"/>
      <c r="T41" s="66"/>
      <c r="U41" s="66"/>
      <c r="V41" s="66"/>
      <c r="W41" s="66"/>
      <c r="X41" s="66"/>
      <c r="Y41" s="66"/>
      <c r="Z41" s="66"/>
      <c r="AA41" s="66"/>
      <c r="AB41" s="66"/>
      <c r="AC41" s="66"/>
    </row>
    <row r="42" spans="1:29" s="35" customFormat="1">
      <c r="A42" s="32"/>
      <c r="B42" s="32"/>
      <c r="C42" s="33"/>
      <c r="D42" s="239"/>
      <c r="E42" s="222"/>
      <c r="F42" s="36"/>
      <c r="G42" s="34"/>
      <c r="H42" s="66"/>
      <c r="I42" s="66"/>
      <c r="J42" s="66"/>
      <c r="K42" s="66"/>
      <c r="L42" s="66"/>
      <c r="M42" s="66"/>
      <c r="N42" s="66"/>
      <c r="O42" s="66"/>
      <c r="P42" s="66"/>
      <c r="Q42" s="66"/>
      <c r="R42" s="66"/>
      <c r="S42" s="66"/>
      <c r="T42" s="66"/>
      <c r="U42" s="66"/>
      <c r="V42" s="66"/>
      <c r="W42" s="66"/>
      <c r="X42" s="66"/>
      <c r="Y42" s="66"/>
      <c r="Z42" s="66"/>
      <c r="AA42" s="66"/>
      <c r="AB42" s="66"/>
      <c r="AC42" s="66"/>
    </row>
    <row r="43" spans="1:29" s="35" customFormat="1">
      <c r="A43" s="28">
        <f>1+COUNT(A$2:A42)</f>
        <v>6</v>
      </c>
      <c r="B43" s="32"/>
      <c r="C43" s="33" t="s">
        <v>54</v>
      </c>
      <c r="D43" s="239"/>
      <c r="E43" s="222"/>
      <c r="F43" s="36"/>
      <c r="G43" s="34"/>
      <c r="H43" s="66"/>
      <c r="I43" s="66"/>
      <c r="J43" s="66"/>
      <c r="K43" s="66"/>
      <c r="L43" s="66"/>
      <c r="M43" s="66"/>
      <c r="N43" s="66"/>
      <c r="O43" s="66"/>
      <c r="P43" s="66"/>
      <c r="Q43" s="66"/>
      <c r="R43" s="66"/>
      <c r="S43" s="66"/>
      <c r="T43" s="66"/>
      <c r="U43" s="66"/>
      <c r="V43" s="66"/>
      <c r="W43" s="66"/>
      <c r="X43" s="66"/>
      <c r="Y43" s="66"/>
      <c r="Z43" s="66"/>
      <c r="AA43" s="66"/>
      <c r="AB43" s="66"/>
      <c r="AC43" s="66"/>
    </row>
    <row r="44" spans="1:29" s="35" customFormat="1" ht="25.5">
      <c r="A44" s="32"/>
      <c r="B44" s="32"/>
      <c r="C44" s="33" t="s">
        <v>152</v>
      </c>
      <c r="D44" s="239"/>
      <c r="E44" s="222"/>
      <c r="F44" s="36"/>
      <c r="G44" s="34"/>
      <c r="H44" s="66"/>
      <c r="I44" s="66"/>
      <c r="J44" s="66"/>
      <c r="K44" s="66"/>
      <c r="L44" s="66"/>
      <c r="M44" s="66"/>
      <c r="N44" s="66"/>
      <c r="O44" s="66"/>
      <c r="P44" s="66"/>
      <c r="Q44" s="66"/>
      <c r="R44" s="66"/>
      <c r="S44" s="66"/>
      <c r="T44" s="66"/>
      <c r="U44" s="66"/>
      <c r="V44" s="66"/>
      <c r="W44" s="66"/>
      <c r="X44" s="66"/>
      <c r="Y44" s="66"/>
      <c r="Z44" s="66"/>
      <c r="AA44" s="66"/>
      <c r="AB44" s="66"/>
      <c r="AC44" s="66"/>
    </row>
    <row r="45" spans="1:29" s="35" customFormat="1">
      <c r="B45" s="32"/>
      <c r="C45" s="33" t="s">
        <v>23</v>
      </c>
      <c r="D45" s="239"/>
      <c r="E45" s="222"/>
      <c r="F45" s="36"/>
      <c r="G45" s="34"/>
      <c r="H45" s="66"/>
      <c r="I45" s="66"/>
      <c r="J45" s="66"/>
      <c r="K45" s="66"/>
      <c r="L45" s="66"/>
      <c r="M45" s="66"/>
      <c r="N45" s="66"/>
      <c r="O45" s="66"/>
      <c r="P45" s="66"/>
      <c r="Q45" s="66"/>
      <c r="R45" s="66"/>
      <c r="S45" s="66"/>
      <c r="T45" s="66"/>
      <c r="U45" s="66"/>
      <c r="V45" s="66"/>
      <c r="W45" s="66"/>
      <c r="X45" s="66"/>
      <c r="Y45" s="66"/>
      <c r="Z45" s="66"/>
      <c r="AA45" s="66"/>
      <c r="AB45" s="66"/>
      <c r="AC45" s="66"/>
    </row>
    <row r="46" spans="1:29" s="35" customFormat="1">
      <c r="A46" s="49"/>
      <c r="B46" s="49" t="s">
        <v>26</v>
      </c>
      <c r="C46" s="33" t="s">
        <v>77</v>
      </c>
      <c r="D46" s="239"/>
      <c r="E46" s="222"/>
      <c r="F46" s="36"/>
      <c r="G46" s="34"/>
      <c r="H46" s="66"/>
      <c r="I46" s="66"/>
      <c r="J46" s="66"/>
      <c r="K46" s="66"/>
      <c r="L46" s="66"/>
      <c r="M46" s="66"/>
      <c r="N46" s="66"/>
      <c r="O46" s="66"/>
      <c r="P46" s="66"/>
      <c r="Q46" s="66"/>
      <c r="R46" s="66"/>
      <c r="S46" s="66"/>
      <c r="T46" s="66"/>
      <c r="U46" s="66"/>
      <c r="V46" s="66"/>
      <c r="W46" s="66"/>
      <c r="X46" s="66"/>
      <c r="Y46" s="66"/>
      <c r="Z46" s="66"/>
      <c r="AA46" s="66"/>
      <c r="AB46" s="66"/>
      <c r="AC46" s="66"/>
    </row>
    <row r="47" spans="1:29" s="35" customFormat="1">
      <c r="A47" s="48"/>
      <c r="B47" s="49"/>
      <c r="C47" s="33" t="s">
        <v>78</v>
      </c>
      <c r="D47" s="239" t="s">
        <v>24</v>
      </c>
      <c r="E47" s="222">
        <v>1</v>
      </c>
      <c r="F47" s="36"/>
      <c r="G47" s="34">
        <f>+F47*E47</f>
        <v>0</v>
      </c>
      <c r="H47" s="66"/>
      <c r="I47" s="66"/>
      <c r="J47" s="66"/>
      <c r="K47" s="66"/>
      <c r="L47" s="66"/>
      <c r="M47" s="66"/>
      <c r="N47" s="66"/>
      <c r="O47" s="66"/>
      <c r="P47" s="66"/>
      <c r="Q47" s="66"/>
      <c r="R47" s="66"/>
      <c r="S47" s="66"/>
      <c r="T47" s="66"/>
      <c r="U47" s="66"/>
      <c r="V47" s="66"/>
      <c r="W47" s="66"/>
      <c r="X47" s="66"/>
      <c r="Y47" s="66"/>
      <c r="Z47" s="66"/>
      <c r="AA47" s="66"/>
      <c r="AB47" s="66"/>
      <c r="AC47" s="66"/>
    </row>
    <row r="48" spans="1:29" s="84" customFormat="1">
      <c r="A48" s="55"/>
      <c r="B48" s="56"/>
      <c r="D48" s="244"/>
      <c r="E48" s="225"/>
      <c r="F48" s="57"/>
      <c r="G48" s="100" t="str">
        <f t="shared" ref="G48:G58" si="0">IF(E48&lt;&gt;0,E48*F48," ")</f>
        <v xml:space="preserve"> </v>
      </c>
      <c r="H48" s="56"/>
      <c r="I48" s="56"/>
      <c r="J48" s="56"/>
      <c r="K48" s="56"/>
      <c r="L48" s="56"/>
      <c r="M48" s="5"/>
      <c r="N48" s="56"/>
      <c r="O48" s="56"/>
      <c r="P48" s="56"/>
      <c r="Q48" s="56"/>
      <c r="R48" s="56"/>
      <c r="S48" s="56"/>
      <c r="T48" s="56"/>
      <c r="U48" s="56"/>
      <c r="V48" s="56"/>
      <c r="W48" s="56"/>
      <c r="X48" s="56"/>
      <c r="Y48" s="56"/>
      <c r="Z48" s="56"/>
    </row>
    <row r="49" spans="1:26" s="84" customFormat="1">
      <c r="A49" s="55">
        <f>1+COUNT(A$2:A48)</f>
        <v>7</v>
      </c>
      <c r="B49" s="56"/>
      <c r="C49" s="84" t="s">
        <v>147</v>
      </c>
      <c r="D49" s="244"/>
      <c r="E49" s="225"/>
      <c r="F49" s="57"/>
      <c r="G49" s="100"/>
      <c r="H49" s="56"/>
      <c r="I49" s="56"/>
      <c r="J49" s="56"/>
      <c r="K49" s="56"/>
      <c r="L49" s="56"/>
      <c r="M49" s="5"/>
      <c r="N49" s="56"/>
      <c r="O49" s="56"/>
      <c r="P49" s="56"/>
      <c r="Q49" s="56"/>
      <c r="R49" s="56"/>
      <c r="S49" s="56"/>
      <c r="T49" s="56"/>
      <c r="U49" s="56"/>
      <c r="V49" s="56"/>
      <c r="W49" s="56"/>
      <c r="X49" s="56"/>
      <c r="Y49" s="56"/>
      <c r="Z49" s="56"/>
    </row>
    <row r="50" spans="1:26" s="84" customFormat="1" ht="38.25">
      <c r="A50" s="55"/>
      <c r="B50" s="56"/>
      <c r="C50" s="84" t="s">
        <v>143</v>
      </c>
      <c r="D50" s="244"/>
      <c r="E50" s="225"/>
      <c r="F50" s="57"/>
      <c r="G50" s="100" t="str">
        <f>IF(E50&lt;&gt;0,E50*F50," ")</f>
        <v xml:space="preserve"> </v>
      </c>
      <c r="H50" s="5"/>
      <c r="I50" s="5"/>
      <c r="J50" s="5"/>
      <c r="K50" s="5"/>
      <c r="L50" s="5"/>
      <c r="M50" s="101"/>
      <c r="N50" s="56"/>
      <c r="O50" s="5"/>
      <c r="P50" s="56"/>
      <c r="Q50" s="5"/>
      <c r="R50" s="5"/>
      <c r="S50" s="5"/>
      <c r="T50" s="56"/>
      <c r="U50" s="56"/>
      <c r="V50" s="56"/>
      <c r="W50" s="56"/>
      <c r="X50" s="56"/>
      <c r="Y50" s="56"/>
      <c r="Z50" s="56"/>
    </row>
    <row r="51" spans="1:26" s="84" customFormat="1">
      <c r="A51" s="55"/>
      <c r="B51" s="56"/>
      <c r="C51" s="84" t="s">
        <v>23</v>
      </c>
      <c r="D51" s="244"/>
      <c r="E51" s="225"/>
      <c r="F51" s="57"/>
      <c r="G51" s="100"/>
      <c r="H51" s="5"/>
      <c r="I51" s="56"/>
      <c r="J51" s="5"/>
      <c r="K51" s="5"/>
      <c r="L51" s="5"/>
      <c r="M51" s="5"/>
      <c r="N51" s="56"/>
      <c r="O51" s="5"/>
      <c r="P51" s="56"/>
      <c r="Q51" s="5"/>
      <c r="R51" s="5"/>
      <c r="S51" s="56"/>
      <c r="T51" s="56"/>
      <c r="U51" s="56"/>
      <c r="V51" s="56"/>
      <c r="W51" s="56"/>
      <c r="X51" s="56"/>
      <c r="Y51" s="56"/>
      <c r="Z51" s="56"/>
    </row>
    <row r="52" spans="1:26" s="84" customFormat="1">
      <c r="A52" s="55"/>
      <c r="B52" s="56" t="s">
        <v>26</v>
      </c>
      <c r="C52" s="84" t="s">
        <v>144</v>
      </c>
      <c r="D52" s="244" t="s">
        <v>28</v>
      </c>
      <c r="E52" s="225">
        <v>6</v>
      </c>
      <c r="F52" s="57"/>
      <c r="G52" s="100">
        <f>IF(E52&lt;&gt;0,E52*F52," ")</f>
        <v>0</v>
      </c>
      <c r="H52" s="56"/>
      <c r="I52" s="56"/>
      <c r="J52" s="101"/>
      <c r="K52" s="56"/>
      <c r="L52" s="56"/>
      <c r="M52" s="56"/>
      <c r="N52" s="56"/>
      <c r="O52" s="56"/>
      <c r="P52" s="56"/>
      <c r="Q52" s="101"/>
      <c r="R52" s="101"/>
      <c r="S52" s="101"/>
      <c r="T52" s="56"/>
      <c r="U52" s="56"/>
      <c r="V52" s="56"/>
      <c r="W52" s="56"/>
      <c r="X52" s="56"/>
      <c r="Y52" s="56"/>
      <c r="Z52" s="56"/>
    </row>
    <row r="53" spans="1:26" s="84" customFormat="1">
      <c r="A53" s="13"/>
      <c r="B53" s="5"/>
      <c r="D53" s="244"/>
      <c r="E53" s="225"/>
      <c r="F53" s="83"/>
      <c r="G53" s="85"/>
      <c r="H53" s="5"/>
      <c r="I53" s="5"/>
      <c r="J53" s="5"/>
      <c r="K53" s="5"/>
      <c r="L53" s="5"/>
      <c r="M53" s="56"/>
      <c r="N53" s="5"/>
      <c r="O53" s="5"/>
      <c r="P53" s="5"/>
      <c r="Q53" s="5"/>
      <c r="R53" s="5"/>
      <c r="S53" s="5"/>
      <c r="T53" s="5"/>
      <c r="U53" s="5"/>
      <c r="V53" s="5"/>
      <c r="W53" s="5"/>
      <c r="X53" s="5"/>
    </row>
    <row r="54" spans="1:26" s="84" customFormat="1">
      <c r="A54" s="55">
        <f>1+COUNT(A$2:A52)</f>
        <v>8</v>
      </c>
      <c r="B54" s="56"/>
      <c r="C54" s="84" t="s">
        <v>145</v>
      </c>
      <c r="D54" s="244"/>
      <c r="E54" s="225"/>
      <c r="F54" s="57"/>
      <c r="G54" s="100" t="str">
        <f t="shared" si="0"/>
        <v xml:space="preserve"> </v>
      </c>
      <c r="H54" s="56"/>
      <c r="I54" s="56"/>
      <c r="J54" s="56"/>
      <c r="K54" s="56"/>
      <c r="L54" s="56"/>
      <c r="M54" s="56"/>
      <c r="N54" s="56"/>
      <c r="O54" s="56"/>
      <c r="P54" s="56"/>
      <c r="Q54" s="56"/>
      <c r="R54" s="56"/>
      <c r="S54" s="56"/>
      <c r="T54" s="56"/>
      <c r="U54" s="56"/>
      <c r="V54" s="56"/>
      <c r="W54" s="56"/>
      <c r="X54" s="56"/>
    </row>
    <row r="55" spans="1:26" s="84" customFormat="1" ht="63.75">
      <c r="A55" s="55"/>
      <c r="B55" s="56"/>
      <c r="C55" s="84" t="s">
        <v>146</v>
      </c>
      <c r="D55" s="244"/>
      <c r="E55" s="225"/>
      <c r="F55" s="57"/>
      <c r="G55" s="100" t="str">
        <f t="shared" si="0"/>
        <v xml:space="preserve"> </v>
      </c>
      <c r="H55" s="56"/>
      <c r="I55" s="56"/>
      <c r="J55" s="56"/>
      <c r="K55" s="56"/>
      <c r="L55" s="56"/>
      <c r="M55" s="56"/>
      <c r="N55" s="56"/>
      <c r="O55" s="56"/>
      <c r="P55" s="56"/>
      <c r="Q55" s="56"/>
      <c r="R55" s="56"/>
      <c r="S55" s="56"/>
      <c r="T55" s="56"/>
      <c r="U55" s="56"/>
      <c r="V55" s="56"/>
      <c r="W55" s="56"/>
      <c r="X55" s="56"/>
    </row>
    <row r="56" spans="1:26" s="84" customFormat="1">
      <c r="A56" s="55"/>
      <c r="B56" s="56"/>
      <c r="C56" s="84" t="s">
        <v>27</v>
      </c>
      <c r="D56" s="244"/>
      <c r="E56" s="225"/>
      <c r="F56" s="57"/>
      <c r="G56" s="100" t="str">
        <f t="shared" si="0"/>
        <v xml:space="preserve"> </v>
      </c>
      <c r="H56" s="56"/>
      <c r="I56" s="56"/>
      <c r="J56" s="56"/>
      <c r="K56" s="56"/>
      <c r="L56" s="56"/>
      <c r="M56" s="56"/>
      <c r="N56" s="56"/>
      <c r="O56" s="56"/>
      <c r="P56" s="56"/>
      <c r="Q56" s="56"/>
      <c r="R56" s="56"/>
      <c r="S56" s="56"/>
      <c r="T56" s="56"/>
      <c r="U56" s="56"/>
      <c r="V56" s="56"/>
      <c r="W56" s="56"/>
      <c r="X56" s="56"/>
    </row>
    <row r="57" spans="1:26" s="84" customFormat="1">
      <c r="A57" s="55"/>
      <c r="B57" s="56" t="s">
        <v>20</v>
      </c>
      <c r="C57" s="84" t="s">
        <v>50</v>
      </c>
      <c r="D57" s="244"/>
      <c r="E57" s="225"/>
      <c r="F57" s="57"/>
      <c r="G57" s="100" t="str">
        <f t="shared" si="0"/>
        <v xml:space="preserve"> </v>
      </c>
      <c r="H57" s="56"/>
      <c r="I57" s="56"/>
      <c r="J57" s="56"/>
      <c r="K57" s="56"/>
      <c r="L57" s="56"/>
      <c r="M57" s="66"/>
      <c r="N57" s="56"/>
      <c r="O57" s="56"/>
      <c r="P57" s="56"/>
      <c r="Q57" s="56"/>
      <c r="R57" s="56"/>
      <c r="S57" s="56"/>
      <c r="T57" s="56"/>
      <c r="U57" s="56"/>
      <c r="V57" s="56"/>
      <c r="W57" s="56"/>
      <c r="X57" s="56"/>
    </row>
    <row r="58" spans="1:26" s="84" customFormat="1">
      <c r="A58" s="55"/>
      <c r="B58" s="56" t="s">
        <v>22</v>
      </c>
      <c r="C58" s="84" t="s">
        <v>148</v>
      </c>
      <c r="D58" s="244" t="s">
        <v>28</v>
      </c>
      <c r="E58" s="225">
        <v>6</v>
      </c>
      <c r="F58" s="57"/>
      <c r="G58" s="100">
        <f t="shared" si="0"/>
        <v>0</v>
      </c>
      <c r="H58" s="56"/>
      <c r="I58" s="56"/>
      <c r="J58" s="56"/>
      <c r="K58" s="56"/>
      <c r="L58" s="56"/>
      <c r="M58" s="66"/>
      <c r="N58" s="56"/>
      <c r="O58" s="56"/>
      <c r="P58" s="56"/>
      <c r="Q58" s="56"/>
      <c r="R58" s="56"/>
      <c r="S58" s="56"/>
      <c r="T58" s="56"/>
      <c r="U58" s="56"/>
      <c r="V58" s="56"/>
      <c r="W58" s="56"/>
      <c r="X58" s="56"/>
    </row>
    <row r="59" spans="1:26" s="63" customFormat="1">
      <c r="A59" s="32"/>
      <c r="B59" s="58"/>
      <c r="C59" s="59"/>
      <c r="D59" s="238"/>
      <c r="E59" s="221"/>
      <c r="F59" s="60"/>
      <c r="G59" s="34"/>
      <c r="H59" s="61"/>
      <c r="I59" s="61"/>
      <c r="J59" s="61"/>
      <c r="K59" s="61"/>
      <c r="L59" s="61"/>
      <c r="M59" s="61"/>
      <c r="N59" s="61"/>
      <c r="O59" s="61"/>
      <c r="P59" s="61"/>
      <c r="Q59" s="61"/>
      <c r="R59" s="61"/>
      <c r="S59" s="61"/>
      <c r="T59" s="61"/>
      <c r="U59" s="61"/>
      <c r="V59" s="61"/>
      <c r="W59" s="62"/>
    </row>
    <row r="60" spans="1:26" s="35" customFormat="1">
      <c r="A60" s="28">
        <f>1+COUNT(A$2:A59)</f>
        <v>9</v>
      </c>
      <c r="B60" s="32"/>
      <c r="C60" s="33" t="s">
        <v>35</v>
      </c>
      <c r="D60" s="239"/>
      <c r="E60" s="222"/>
      <c r="F60" s="36"/>
      <c r="G60" s="34"/>
      <c r="O60" s="39"/>
      <c r="Q60" s="39"/>
      <c r="S60" s="39"/>
    </row>
    <row r="61" spans="1:26" s="35" customFormat="1" ht="38.25">
      <c r="A61" s="32"/>
      <c r="B61" s="32"/>
      <c r="C61" s="33" t="s">
        <v>36</v>
      </c>
      <c r="D61" s="239"/>
      <c r="E61" s="222"/>
    </row>
    <row r="62" spans="1:26" s="35" customFormat="1">
      <c r="A62" s="32"/>
      <c r="B62" s="32"/>
      <c r="C62" s="33" t="s">
        <v>23</v>
      </c>
      <c r="D62" s="239" t="s">
        <v>32</v>
      </c>
      <c r="E62" s="222">
        <v>15</v>
      </c>
      <c r="F62" s="36"/>
      <c r="G62" s="34">
        <f>+F62*E62</f>
        <v>0</v>
      </c>
    </row>
    <row r="63" spans="1:26" s="63" customFormat="1">
      <c r="A63" s="32"/>
      <c r="B63" s="58"/>
      <c r="C63" s="59"/>
      <c r="D63" s="238"/>
      <c r="E63" s="221"/>
      <c r="F63" s="60"/>
      <c r="G63" s="34"/>
      <c r="H63" s="61"/>
      <c r="I63" s="61"/>
      <c r="J63" s="61"/>
      <c r="K63" s="61"/>
      <c r="L63" s="61"/>
      <c r="M63" s="61"/>
      <c r="N63" s="61"/>
      <c r="O63" s="61"/>
      <c r="P63" s="61"/>
      <c r="Q63" s="61"/>
      <c r="R63" s="61"/>
      <c r="S63" s="61"/>
      <c r="T63" s="61"/>
      <c r="U63" s="61"/>
      <c r="V63" s="61"/>
      <c r="W63" s="62"/>
    </row>
    <row r="64" spans="1:26" s="35" customFormat="1">
      <c r="A64" s="28">
        <f>1+COUNT(A$2:A63)</f>
        <v>10</v>
      </c>
      <c r="B64" s="32"/>
      <c r="C64" s="33" t="s">
        <v>88</v>
      </c>
      <c r="D64" s="239"/>
      <c r="E64" s="222"/>
      <c r="F64" s="36"/>
      <c r="G64" s="34"/>
      <c r="O64" s="39"/>
      <c r="Q64" s="39"/>
      <c r="S64" s="39"/>
    </row>
    <row r="65" spans="1:29" s="35" customFormat="1" ht="38.25">
      <c r="A65" s="32"/>
      <c r="B65" s="32"/>
      <c r="C65" s="33" t="s">
        <v>140</v>
      </c>
      <c r="D65" s="239"/>
      <c r="E65" s="222"/>
    </row>
    <row r="66" spans="1:29" s="35" customFormat="1">
      <c r="A66" s="49"/>
      <c r="B66" s="49" t="s">
        <v>26</v>
      </c>
      <c r="C66" s="33" t="s">
        <v>141</v>
      </c>
      <c r="D66" s="239"/>
      <c r="E66" s="222"/>
      <c r="F66" s="36"/>
      <c r="G66" s="34"/>
      <c r="H66" s="66"/>
      <c r="I66" s="66"/>
      <c r="J66" s="66"/>
      <c r="K66" s="66"/>
      <c r="L66" s="66"/>
      <c r="M66" s="66"/>
      <c r="N66" s="66"/>
      <c r="O66" s="66"/>
      <c r="P66" s="66"/>
      <c r="Q66" s="66"/>
      <c r="R66" s="66"/>
      <c r="S66" s="66"/>
      <c r="T66" s="66"/>
      <c r="U66" s="66"/>
      <c r="V66" s="66"/>
      <c r="W66" s="66"/>
      <c r="X66" s="66"/>
      <c r="Y66" s="66"/>
      <c r="Z66" s="66"/>
      <c r="AA66" s="66"/>
      <c r="AB66" s="66"/>
      <c r="AC66" s="66"/>
    </row>
    <row r="67" spans="1:29" s="35" customFormat="1">
      <c r="A67" s="32"/>
      <c r="B67" s="32"/>
      <c r="C67" s="33" t="s">
        <v>23</v>
      </c>
      <c r="D67" s="239" t="s">
        <v>28</v>
      </c>
      <c r="E67" s="222">
        <v>12</v>
      </c>
      <c r="F67" s="36"/>
      <c r="G67" s="34">
        <f>+F67*E67</f>
        <v>0</v>
      </c>
    </row>
    <row r="68" spans="1:29" s="63" customFormat="1">
      <c r="A68" s="32"/>
      <c r="B68" s="58"/>
      <c r="C68" s="59"/>
      <c r="D68" s="238"/>
      <c r="E68" s="221"/>
      <c r="F68" s="60"/>
      <c r="G68" s="34"/>
      <c r="H68" s="61"/>
      <c r="I68" s="61"/>
      <c r="J68" s="61"/>
      <c r="K68" s="61"/>
      <c r="L68" s="61"/>
      <c r="M68" s="61"/>
      <c r="N68" s="61"/>
      <c r="O68" s="61"/>
      <c r="P68" s="61"/>
      <c r="Q68" s="61"/>
      <c r="R68" s="61"/>
      <c r="S68" s="61"/>
      <c r="T68" s="61"/>
      <c r="U68" s="61"/>
      <c r="V68" s="61"/>
      <c r="W68" s="62"/>
    </row>
    <row r="69" spans="1:29" s="35" customFormat="1">
      <c r="A69" s="28">
        <f>1+COUNT(A$2:A68)</f>
        <v>11</v>
      </c>
      <c r="B69" s="32"/>
      <c r="C69" s="33" t="s">
        <v>320</v>
      </c>
      <c r="D69" s="239"/>
      <c r="E69" s="222"/>
      <c r="F69" s="36"/>
      <c r="G69" s="34"/>
      <c r="O69" s="39"/>
      <c r="Q69" s="39"/>
      <c r="S69" s="39"/>
    </row>
    <row r="70" spans="1:29" s="35" customFormat="1" ht="38.25">
      <c r="A70" s="32"/>
      <c r="B70" s="32"/>
      <c r="C70" s="33" t="s">
        <v>321</v>
      </c>
      <c r="D70" s="239"/>
      <c r="E70" s="222"/>
    </row>
    <row r="71" spans="1:29" s="35" customFormat="1">
      <c r="A71" s="49"/>
      <c r="B71" s="49" t="s">
        <v>26</v>
      </c>
      <c r="C71" s="33" t="s">
        <v>141</v>
      </c>
      <c r="D71" s="239"/>
      <c r="E71" s="222"/>
      <c r="F71" s="36"/>
      <c r="G71" s="34"/>
      <c r="H71" s="66"/>
      <c r="I71" s="66"/>
      <c r="J71" s="66"/>
      <c r="K71" s="66"/>
      <c r="L71" s="66"/>
      <c r="M71" s="66"/>
      <c r="N71" s="66"/>
      <c r="O71" s="66"/>
      <c r="P71" s="66"/>
      <c r="Q71" s="66"/>
      <c r="R71" s="66"/>
      <c r="S71" s="66"/>
      <c r="T71" s="66"/>
      <c r="U71" s="66"/>
      <c r="V71" s="66"/>
      <c r="W71" s="66"/>
      <c r="X71" s="66"/>
      <c r="Y71" s="66"/>
      <c r="Z71" s="66"/>
      <c r="AA71" s="66"/>
      <c r="AB71" s="66"/>
      <c r="AC71" s="66"/>
    </row>
    <row r="72" spans="1:29" s="35" customFormat="1">
      <c r="A72" s="32"/>
      <c r="B72" s="32"/>
      <c r="C72" s="33" t="s">
        <v>23</v>
      </c>
      <c r="D72" s="239" t="s">
        <v>28</v>
      </c>
      <c r="E72" s="222">
        <v>4</v>
      </c>
      <c r="F72" s="36"/>
      <c r="G72" s="34">
        <f>+F72*E72</f>
        <v>0</v>
      </c>
    </row>
    <row r="73" spans="1:29" s="96" customFormat="1">
      <c r="A73" s="32"/>
      <c r="B73" s="92"/>
      <c r="C73" s="93"/>
      <c r="D73" s="238"/>
      <c r="E73" s="221"/>
      <c r="F73" s="94"/>
      <c r="G73" s="34"/>
      <c r="H73" s="61"/>
      <c r="I73" s="61"/>
      <c r="J73" s="61"/>
      <c r="K73" s="61"/>
      <c r="L73" s="61"/>
      <c r="M73" s="61"/>
      <c r="N73" s="61"/>
      <c r="O73" s="61"/>
      <c r="P73" s="61"/>
      <c r="Q73" s="61"/>
      <c r="R73" s="61"/>
      <c r="S73" s="61"/>
      <c r="T73" s="61"/>
      <c r="U73" s="61"/>
      <c r="V73" s="61"/>
      <c r="W73" s="95"/>
    </row>
    <row r="74" spans="1:29" s="98" customFormat="1">
      <c r="A74" s="28">
        <f>1+COUNT(A$2:A73)</f>
        <v>12</v>
      </c>
      <c r="B74" s="32"/>
      <c r="C74" s="67" t="s">
        <v>142</v>
      </c>
      <c r="D74" s="239"/>
      <c r="E74" s="222"/>
      <c r="F74" s="97"/>
      <c r="G74" s="34"/>
      <c r="O74" s="99"/>
      <c r="Q74" s="99"/>
      <c r="S74" s="99"/>
    </row>
    <row r="75" spans="1:29" s="98" customFormat="1" ht="25.5">
      <c r="A75" s="32"/>
      <c r="B75" s="32"/>
      <c r="C75" s="67" t="s">
        <v>149</v>
      </c>
      <c r="D75" s="239"/>
      <c r="E75" s="222"/>
    </row>
    <row r="76" spans="1:29" s="98" customFormat="1">
      <c r="A76" s="32"/>
      <c r="B76" s="32"/>
      <c r="C76" s="67" t="s">
        <v>23</v>
      </c>
      <c r="D76" s="239"/>
      <c r="E76" s="222"/>
    </row>
    <row r="77" spans="1:29" s="98" customFormat="1">
      <c r="A77" s="32"/>
      <c r="B77" s="32"/>
      <c r="C77" s="67" t="s">
        <v>150</v>
      </c>
      <c r="D77" s="239" t="s">
        <v>24</v>
      </c>
      <c r="E77" s="222">
        <v>1</v>
      </c>
      <c r="F77" s="57"/>
      <c r="G77" s="34">
        <f>IF(E77&lt;&gt;0,E77*F77," ")</f>
        <v>0</v>
      </c>
    </row>
    <row r="79" spans="1:29" s="45" customFormat="1">
      <c r="A79" s="40"/>
      <c r="B79" s="41"/>
      <c r="C79" s="42" t="str">
        <f>+C1</f>
        <v>DX HLAJENJE OPERATERJI - DX.1</v>
      </c>
      <c r="D79" s="231"/>
      <c r="E79" s="214"/>
      <c r="F79" s="43"/>
      <c r="G79" s="44">
        <f>SUM(G3:G78)</f>
        <v>0</v>
      </c>
      <c r="H79" s="23"/>
      <c r="I79" s="23"/>
      <c r="J79" s="23"/>
      <c r="K79" s="23"/>
      <c r="L79" s="23"/>
      <c r="M79" s="23"/>
      <c r="N79" s="23"/>
      <c r="O79" s="23"/>
      <c r="P79" s="23"/>
      <c r="Q79" s="23"/>
      <c r="R79" s="23"/>
      <c r="S79" s="23"/>
      <c r="T79" s="23"/>
      <c r="U79" s="23"/>
      <c r="V79" s="23"/>
      <c r="W79" s="23"/>
      <c r="X79" s="23"/>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zoomScale="120" zoomScaleNormal="120" workbookViewId="0">
      <pane ySplit="1" topLeftCell="A2" activePane="bottomLeft" state="frozenSplit"/>
      <selection activeCell="J2" sqref="J2"/>
      <selection pane="bottomLeft" activeCell="F82" sqref="F82"/>
    </sheetView>
  </sheetViews>
  <sheetFormatPr defaultRowHeight="12.75"/>
  <cols>
    <col min="1" max="1" width="5.7109375" style="28" customWidth="1"/>
    <col min="2" max="2" width="5.7109375" style="23" customWidth="1"/>
    <col min="3" max="3" width="50.7109375" style="29" customWidth="1"/>
    <col min="4" max="4" width="6.7109375" style="227" customWidth="1"/>
    <col min="5" max="5" width="7.7109375" style="210" customWidth="1"/>
    <col min="6" max="6" width="10.7109375" style="30" customWidth="1"/>
    <col min="7" max="7" width="10.7109375" style="31" customWidth="1"/>
    <col min="8" max="10" width="9.28515625" style="23" customWidth="1"/>
    <col min="11" max="24" width="9.140625" style="23"/>
    <col min="25" max="16384" width="9.140625" style="24"/>
  </cols>
  <sheetData>
    <row r="1" spans="1:29" ht="15">
      <c r="A1" s="64" t="s">
        <v>153</v>
      </c>
      <c r="B1" s="18"/>
      <c r="C1" s="19" t="s">
        <v>155</v>
      </c>
      <c r="D1" s="226"/>
      <c r="E1" s="209"/>
      <c r="F1" s="21"/>
      <c r="G1" s="22">
        <f>+G79</f>
        <v>0</v>
      </c>
    </row>
    <row r="3" spans="1:29">
      <c r="A3" s="25" t="s">
        <v>14</v>
      </c>
      <c r="B3" s="26"/>
      <c r="C3" s="27" t="s">
        <v>15</v>
      </c>
      <c r="D3" s="228" t="s">
        <v>17</v>
      </c>
      <c r="E3" s="211" t="s">
        <v>16</v>
      </c>
      <c r="F3" s="165" t="s">
        <v>174</v>
      </c>
      <c r="G3" s="165" t="s">
        <v>175</v>
      </c>
    </row>
    <row r="5" spans="1:29">
      <c r="A5" s="28">
        <f>1+COUNT(A$2:A4)</f>
        <v>1</v>
      </c>
      <c r="C5" s="29" t="s">
        <v>71</v>
      </c>
    </row>
    <row r="6" spans="1:29" s="35" customFormat="1" ht="140.25">
      <c r="A6" s="32"/>
      <c r="B6" s="32"/>
      <c r="C6" s="33" t="s">
        <v>151</v>
      </c>
      <c r="D6" s="243"/>
      <c r="E6" s="224"/>
      <c r="F6" s="65"/>
      <c r="G6" s="34"/>
      <c r="H6" s="66"/>
      <c r="I6" s="66"/>
      <c r="J6" s="66"/>
      <c r="K6" s="66"/>
      <c r="L6" s="66"/>
      <c r="M6" s="66"/>
      <c r="N6" s="66"/>
      <c r="O6" s="66"/>
      <c r="P6" s="66"/>
      <c r="Q6" s="66"/>
      <c r="R6" s="66"/>
      <c r="S6" s="66"/>
      <c r="T6" s="66"/>
      <c r="U6" s="66"/>
      <c r="V6" s="66"/>
      <c r="W6" s="66"/>
      <c r="X6" s="66"/>
      <c r="Y6" s="66"/>
      <c r="Z6" s="66"/>
      <c r="AA6" s="66"/>
      <c r="AB6" s="66"/>
      <c r="AC6" s="66"/>
    </row>
    <row r="7" spans="1:29" s="35" customFormat="1">
      <c r="A7" s="49"/>
      <c r="B7" s="49" t="s">
        <v>25</v>
      </c>
      <c r="C7" s="67" t="s">
        <v>80</v>
      </c>
      <c r="D7" s="243"/>
      <c r="E7" s="224"/>
      <c r="F7" s="65"/>
      <c r="G7" s="34"/>
      <c r="H7" s="66"/>
      <c r="I7" s="66"/>
      <c r="J7" s="66"/>
      <c r="K7" s="66"/>
      <c r="L7" s="66"/>
      <c r="M7" s="66"/>
      <c r="N7" s="66"/>
      <c r="O7" s="66"/>
      <c r="P7" s="66"/>
      <c r="Q7" s="66"/>
      <c r="R7" s="66"/>
      <c r="S7" s="66"/>
      <c r="T7" s="66"/>
      <c r="U7" s="66"/>
      <c r="V7" s="66"/>
      <c r="W7" s="66"/>
      <c r="X7" s="66"/>
      <c r="Y7" s="66"/>
      <c r="Z7" s="66"/>
      <c r="AA7" s="66"/>
      <c r="AB7" s="66"/>
      <c r="AC7" s="66"/>
    </row>
    <row r="8" spans="1:29" s="35" customFormat="1">
      <c r="A8" s="49"/>
      <c r="B8" s="49" t="s">
        <v>26</v>
      </c>
      <c r="C8" s="67" t="s">
        <v>322</v>
      </c>
      <c r="D8" s="239"/>
      <c r="E8" s="222"/>
      <c r="F8" s="36"/>
      <c r="G8" s="34"/>
      <c r="H8" s="66"/>
      <c r="I8" s="66"/>
      <c r="J8" s="66"/>
      <c r="K8" s="66"/>
      <c r="L8" s="66"/>
      <c r="M8" s="66"/>
      <c r="N8" s="66"/>
      <c r="O8" s="66"/>
      <c r="P8" s="66"/>
      <c r="Q8" s="66"/>
      <c r="R8" s="66"/>
      <c r="S8" s="66"/>
      <c r="T8" s="66"/>
      <c r="U8" s="66"/>
      <c r="V8" s="66"/>
      <c r="W8" s="66"/>
      <c r="X8" s="66"/>
      <c r="Y8" s="66"/>
      <c r="Z8" s="66"/>
      <c r="AA8" s="66"/>
      <c r="AB8" s="66"/>
      <c r="AC8" s="66"/>
    </row>
    <row r="9" spans="1:29" s="35" customFormat="1">
      <c r="A9" s="49"/>
      <c r="B9" s="49"/>
      <c r="C9" s="67" t="s">
        <v>130</v>
      </c>
      <c r="D9" s="239"/>
      <c r="E9" s="222"/>
      <c r="F9" s="36"/>
      <c r="G9" s="34"/>
      <c r="H9" s="66"/>
      <c r="I9" s="66"/>
      <c r="J9" s="66"/>
      <c r="K9" s="66"/>
      <c r="L9" s="66"/>
      <c r="M9" s="66"/>
      <c r="N9" s="66"/>
      <c r="O9" s="66"/>
      <c r="P9" s="66"/>
      <c r="Q9" s="66"/>
      <c r="R9" s="66"/>
      <c r="S9" s="66"/>
      <c r="T9" s="66"/>
      <c r="U9" s="66"/>
      <c r="V9" s="66"/>
      <c r="W9" s="66"/>
      <c r="X9" s="66"/>
      <c r="Y9" s="66"/>
      <c r="Z9" s="66"/>
      <c r="AA9" s="66"/>
      <c r="AB9" s="66"/>
      <c r="AC9" s="66"/>
    </row>
    <row r="10" spans="1:29" s="35" customFormat="1">
      <c r="A10" s="49"/>
      <c r="B10" s="49"/>
      <c r="C10" s="67" t="s">
        <v>131</v>
      </c>
      <c r="D10" s="239"/>
      <c r="E10" s="222"/>
      <c r="F10" s="36"/>
      <c r="G10" s="34"/>
    </row>
    <row r="11" spans="1:29" s="35" customFormat="1">
      <c r="A11" s="49"/>
      <c r="B11" s="49"/>
      <c r="C11" s="67" t="s">
        <v>159</v>
      </c>
      <c r="D11" s="239"/>
      <c r="E11" s="222"/>
      <c r="F11" s="36"/>
      <c r="G11" s="34"/>
      <c r="H11" s="66"/>
      <c r="I11" s="66"/>
      <c r="J11" s="66"/>
      <c r="K11" s="66"/>
      <c r="L11" s="66"/>
      <c r="M11" s="66"/>
      <c r="N11" s="66"/>
      <c r="O11" s="66"/>
      <c r="P11" s="66"/>
      <c r="Q11" s="66"/>
      <c r="R11" s="66"/>
      <c r="S11" s="66"/>
      <c r="T11" s="66"/>
      <c r="U11" s="66"/>
      <c r="V11" s="66"/>
      <c r="W11" s="66"/>
      <c r="X11" s="66"/>
      <c r="Y11" s="66"/>
      <c r="Z11" s="66"/>
      <c r="AA11" s="66"/>
      <c r="AB11" s="66"/>
      <c r="AC11" s="66"/>
    </row>
    <row r="12" spans="1:29" s="35" customFormat="1">
      <c r="A12" s="49"/>
      <c r="B12" s="49"/>
      <c r="C12" s="67" t="s">
        <v>133</v>
      </c>
      <c r="D12" s="239"/>
      <c r="E12" s="222"/>
      <c r="F12" s="36"/>
      <c r="G12" s="34"/>
      <c r="H12" s="66"/>
      <c r="I12" s="66"/>
      <c r="J12" s="66"/>
      <c r="K12" s="66"/>
      <c r="L12" s="66"/>
      <c r="M12" s="66"/>
      <c r="N12" s="66"/>
      <c r="O12" s="66"/>
      <c r="P12" s="66"/>
      <c r="Q12" s="66"/>
      <c r="R12" s="66"/>
      <c r="S12" s="66"/>
      <c r="T12" s="66"/>
      <c r="U12" s="66"/>
      <c r="V12" s="66"/>
      <c r="W12" s="66"/>
      <c r="X12" s="66"/>
      <c r="Y12" s="66"/>
      <c r="Z12" s="66"/>
      <c r="AA12" s="66"/>
      <c r="AB12" s="66"/>
      <c r="AC12" s="66"/>
    </row>
    <row r="13" spans="1:29" s="35" customFormat="1">
      <c r="A13" s="49"/>
      <c r="B13" s="49"/>
      <c r="C13" s="67" t="s">
        <v>134</v>
      </c>
      <c r="D13" s="239"/>
      <c r="E13" s="222"/>
      <c r="F13" s="36"/>
      <c r="G13" s="34"/>
      <c r="H13" s="66"/>
      <c r="I13" s="66"/>
      <c r="J13" s="66"/>
      <c r="K13" s="66"/>
      <c r="L13" s="66"/>
      <c r="M13" s="66"/>
      <c r="N13" s="66"/>
      <c r="O13" s="66"/>
      <c r="P13" s="66"/>
      <c r="Q13" s="66"/>
      <c r="R13" s="66"/>
      <c r="S13" s="66"/>
      <c r="T13" s="66"/>
      <c r="U13" s="66"/>
      <c r="V13" s="66"/>
      <c r="W13" s="66"/>
      <c r="X13" s="66"/>
      <c r="Y13" s="66"/>
      <c r="Z13" s="66"/>
      <c r="AA13" s="66"/>
      <c r="AB13" s="66"/>
      <c r="AC13" s="66"/>
    </row>
    <row r="14" spans="1:29" s="35" customFormat="1">
      <c r="A14" s="49"/>
      <c r="B14" s="49"/>
      <c r="C14" s="35" t="s">
        <v>23</v>
      </c>
      <c r="D14" s="239" t="s">
        <v>24</v>
      </c>
      <c r="E14" s="222">
        <v>1</v>
      </c>
      <c r="F14" s="36"/>
      <c r="G14" s="34">
        <f>+F14*E14</f>
        <v>0</v>
      </c>
      <c r="H14" s="66"/>
      <c r="I14" s="66"/>
      <c r="J14" s="66"/>
      <c r="K14" s="66"/>
      <c r="L14" s="66"/>
      <c r="M14" s="66"/>
      <c r="N14" s="66"/>
      <c r="O14" s="66"/>
      <c r="P14" s="66"/>
      <c r="Q14" s="66"/>
      <c r="R14" s="66"/>
      <c r="S14" s="66"/>
      <c r="T14" s="66"/>
      <c r="U14" s="66"/>
      <c r="V14" s="66"/>
      <c r="W14" s="66"/>
      <c r="X14" s="66"/>
      <c r="Y14" s="66"/>
      <c r="Z14" s="66"/>
      <c r="AA14" s="66"/>
      <c r="AB14" s="66"/>
      <c r="AC14" s="66"/>
    </row>
    <row r="15" spans="1:29" s="35" customFormat="1">
      <c r="A15" s="32"/>
      <c r="B15" s="49"/>
      <c r="C15" s="67"/>
      <c r="D15" s="239"/>
      <c r="E15" s="222"/>
      <c r="F15" s="36"/>
      <c r="G15" s="34"/>
      <c r="H15" s="66"/>
      <c r="I15" s="66"/>
      <c r="J15" s="66"/>
      <c r="K15" s="66"/>
      <c r="L15" s="66"/>
      <c r="M15" s="66"/>
      <c r="N15" s="66"/>
      <c r="O15" s="66"/>
      <c r="P15" s="66"/>
      <c r="Q15" s="66"/>
      <c r="R15" s="66"/>
      <c r="S15" s="66"/>
      <c r="T15" s="66"/>
      <c r="U15" s="66"/>
      <c r="V15" s="66"/>
      <c r="W15" s="66"/>
      <c r="X15" s="66"/>
      <c r="Y15" s="66"/>
      <c r="Z15" s="66"/>
      <c r="AA15" s="66"/>
      <c r="AB15" s="66"/>
      <c r="AC15" s="66"/>
    </row>
    <row r="16" spans="1:29" s="35" customFormat="1">
      <c r="A16" s="28">
        <f>1+COUNT(A$2:A15)</f>
        <v>2</v>
      </c>
      <c r="B16" s="32"/>
      <c r="C16" s="67" t="s">
        <v>72</v>
      </c>
      <c r="D16" s="239"/>
      <c r="E16" s="222"/>
      <c r="F16" s="36"/>
      <c r="G16" s="34"/>
      <c r="H16" s="66"/>
      <c r="I16" s="66"/>
      <c r="J16" s="66"/>
      <c r="K16" s="66"/>
      <c r="L16" s="66"/>
      <c r="M16" s="66"/>
      <c r="N16" s="66"/>
      <c r="O16" s="66"/>
      <c r="P16" s="66"/>
      <c r="Q16" s="66"/>
      <c r="R16" s="66"/>
      <c r="S16" s="66"/>
      <c r="T16" s="66"/>
      <c r="U16" s="66"/>
      <c r="V16" s="66"/>
      <c r="W16" s="66"/>
      <c r="X16" s="66"/>
      <c r="Y16" s="66"/>
      <c r="Z16" s="66"/>
      <c r="AA16" s="66"/>
      <c r="AB16" s="66"/>
      <c r="AC16" s="66"/>
    </row>
    <row r="17" spans="1:29" s="35" customFormat="1" ht="76.5">
      <c r="A17" s="49"/>
      <c r="B17" s="32"/>
      <c r="C17" s="67" t="s">
        <v>138</v>
      </c>
      <c r="D17" s="239"/>
      <c r="E17" s="222"/>
      <c r="F17" s="36"/>
      <c r="G17" s="34"/>
      <c r="H17" s="66"/>
      <c r="I17" s="66"/>
      <c r="J17" s="66"/>
      <c r="K17" s="66"/>
      <c r="L17" s="66"/>
      <c r="M17" s="66"/>
      <c r="N17" s="66"/>
      <c r="O17" s="66"/>
      <c r="P17" s="66"/>
      <c r="Q17" s="66"/>
      <c r="R17" s="66"/>
      <c r="S17" s="66"/>
      <c r="T17" s="66"/>
      <c r="U17" s="66"/>
      <c r="V17" s="66"/>
      <c r="W17" s="66"/>
      <c r="X17" s="66"/>
      <c r="Y17" s="66"/>
      <c r="Z17" s="66"/>
      <c r="AA17" s="66"/>
      <c r="AB17" s="66"/>
      <c r="AC17" s="66"/>
    </row>
    <row r="18" spans="1:29" s="35" customFormat="1">
      <c r="A18" s="49"/>
      <c r="B18" s="49" t="s">
        <v>25</v>
      </c>
      <c r="C18" s="67" t="s">
        <v>80</v>
      </c>
      <c r="D18" s="239"/>
      <c r="E18" s="222"/>
      <c r="F18" s="36"/>
      <c r="G18" s="34"/>
      <c r="H18" s="66"/>
      <c r="I18" s="66"/>
      <c r="J18" s="66"/>
      <c r="K18" s="66"/>
      <c r="L18" s="66"/>
      <c r="M18" s="66"/>
      <c r="N18" s="66"/>
      <c r="O18" s="66"/>
      <c r="P18" s="66"/>
      <c r="Q18" s="66"/>
      <c r="R18" s="66"/>
      <c r="S18" s="66"/>
      <c r="T18" s="66"/>
      <c r="U18" s="66"/>
      <c r="V18" s="66"/>
      <c r="W18" s="66"/>
      <c r="X18" s="66"/>
      <c r="Y18" s="66"/>
      <c r="Z18" s="66"/>
      <c r="AA18" s="66"/>
      <c r="AB18" s="66"/>
      <c r="AC18" s="66"/>
    </row>
    <row r="19" spans="1:29" s="35" customFormat="1">
      <c r="A19" s="49"/>
      <c r="B19" s="49" t="s">
        <v>26</v>
      </c>
      <c r="C19" s="67" t="s">
        <v>156</v>
      </c>
      <c r="D19" s="239"/>
      <c r="E19" s="222"/>
      <c r="F19" s="36"/>
      <c r="G19" s="34"/>
      <c r="H19" s="66"/>
      <c r="I19" s="66"/>
      <c r="J19" s="66"/>
      <c r="K19" s="66"/>
      <c r="L19" s="66"/>
      <c r="M19" s="66"/>
      <c r="N19" s="66"/>
      <c r="O19" s="66"/>
      <c r="P19" s="66"/>
      <c r="Q19" s="66"/>
      <c r="R19" s="66"/>
      <c r="S19" s="66"/>
      <c r="T19" s="66"/>
      <c r="U19" s="66"/>
      <c r="V19" s="66"/>
      <c r="W19" s="66"/>
      <c r="X19" s="66"/>
      <c r="Y19" s="66"/>
      <c r="Z19" s="66"/>
      <c r="AA19" s="66"/>
      <c r="AB19" s="66"/>
      <c r="AC19" s="66"/>
    </row>
    <row r="20" spans="1:29" s="35" customFormat="1">
      <c r="A20" s="49"/>
      <c r="B20" s="49"/>
      <c r="C20" s="67" t="s">
        <v>158</v>
      </c>
      <c r="D20" s="239"/>
      <c r="E20" s="222"/>
      <c r="F20" s="36"/>
      <c r="G20" s="34"/>
      <c r="H20" s="66"/>
      <c r="I20" s="66"/>
      <c r="J20" s="66"/>
      <c r="K20" s="66"/>
      <c r="L20" s="66"/>
      <c r="M20" s="66"/>
      <c r="N20" s="66"/>
      <c r="O20" s="66"/>
      <c r="P20" s="66"/>
      <c r="Q20" s="66"/>
      <c r="R20" s="66"/>
      <c r="S20" s="66"/>
      <c r="T20" s="66"/>
      <c r="U20" s="66"/>
      <c r="V20" s="66"/>
      <c r="W20" s="66"/>
      <c r="X20" s="66"/>
      <c r="Y20" s="66"/>
      <c r="Z20" s="66"/>
      <c r="AA20" s="66"/>
      <c r="AB20" s="66"/>
      <c r="AC20" s="66"/>
    </row>
    <row r="21" spans="1:29" s="35" customFormat="1">
      <c r="A21" s="49"/>
      <c r="B21" s="49"/>
      <c r="C21" s="67" t="s">
        <v>157</v>
      </c>
      <c r="D21" s="239"/>
      <c r="E21" s="222"/>
      <c r="F21" s="36"/>
      <c r="G21" s="34"/>
      <c r="H21" s="66"/>
      <c r="I21" s="66"/>
      <c r="J21" s="66"/>
      <c r="K21" s="66"/>
      <c r="L21" s="66"/>
      <c r="M21" s="66"/>
      <c r="N21" s="66"/>
      <c r="O21" s="66"/>
      <c r="P21" s="66"/>
      <c r="Q21" s="66"/>
      <c r="R21" s="66"/>
      <c r="S21" s="66"/>
      <c r="T21" s="66"/>
      <c r="U21" s="66"/>
      <c r="V21" s="66"/>
      <c r="W21" s="66"/>
      <c r="X21" s="66"/>
      <c r="Y21" s="66"/>
      <c r="Z21" s="66"/>
      <c r="AA21" s="66"/>
      <c r="AB21" s="66"/>
      <c r="AC21" s="66"/>
    </row>
    <row r="22" spans="1:29" s="35" customFormat="1">
      <c r="A22" s="49"/>
      <c r="B22" s="49"/>
      <c r="C22" s="67" t="s">
        <v>73</v>
      </c>
      <c r="D22" s="239"/>
      <c r="E22" s="222"/>
      <c r="F22" s="36"/>
      <c r="G22" s="34"/>
      <c r="H22" s="66"/>
      <c r="I22" s="66"/>
      <c r="J22" s="66"/>
      <c r="K22" s="66"/>
      <c r="L22" s="66"/>
      <c r="M22" s="66"/>
      <c r="N22" s="66"/>
      <c r="O22" s="66"/>
      <c r="P22" s="66"/>
      <c r="Q22" s="66"/>
      <c r="R22" s="66"/>
      <c r="S22" s="66"/>
      <c r="T22" s="66"/>
      <c r="U22" s="66"/>
      <c r="V22" s="66"/>
      <c r="W22" s="66"/>
      <c r="X22" s="66"/>
      <c r="Y22" s="66"/>
      <c r="Z22" s="66"/>
      <c r="AA22" s="66"/>
      <c r="AB22" s="66"/>
      <c r="AC22" s="66"/>
    </row>
    <row r="23" spans="1:29" s="35" customFormat="1">
      <c r="A23" s="49"/>
      <c r="B23" s="49"/>
      <c r="C23" s="35" t="s">
        <v>23</v>
      </c>
      <c r="D23" s="239" t="s">
        <v>24</v>
      </c>
      <c r="E23" s="222">
        <v>1</v>
      </c>
      <c r="F23" s="36"/>
      <c r="G23" s="34">
        <f>+F23*E23</f>
        <v>0</v>
      </c>
      <c r="H23" s="66"/>
      <c r="I23" s="66"/>
      <c r="J23" s="66"/>
      <c r="K23" s="66"/>
      <c r="L23" s="66"/>
      <c r="M23" s="66"/>
      <c r="N23" s="66"/>
      <c r="O23" s="66"/>
      <c r="P23" s="66"/>
      <c r="Q23" s="66"/>
      <c r="R23" s="66"/>
      <c r="S23" s="66"/>
      <c r="T23" s="66"/>
      <c r="U23" s="66"/>
      <c r="V23" s="66"/>
      <c r="W23" s="66"/>
      <c r="X23" s="66"/>
      <c r="Y23" s="66"/>
      <c r="Z23" s="66"/>
      <c r="AA23" s="66"/>
      <c r="AB23" s="66"/>
      <c r="AC23" s="66"/>
    </row>
    <row r="24" spans="1:29" s="35" customFormat="1">
      <c r="A24" s="32"/>
      <c r="B24" s="49"/>
      <c r="D24" s="239"/>
      <c r="E24" s="222"/>
      <c r="F24" s="36"/>
      <c r="G24" s="34"/>
      <c r="H24" s="66"/>
      <c r="I24" s="66"/>
      <c r="J24" s="66"/>
      <c r="K24" s="66"/>
      <c r="L24" s="66"/>
      <c r="M24" s="66"/>
      <c r="N24" s="66"/>
      <c r="O24" s="66"/>
      <c r="P24" s="66"/>
      <c r="Q24" s="66"/>
      <c r="R24" s="66"/>
      <c r="S24" s="66"/>
      <c r="T24" s="66"/>
      <c r="U24" s="66"/>
      <c r="V24" s="66"/>
      <c r="W24" s="66"/>
      <c r="X24" s="66"/>
      <c r="Y24" s="66"/>
      <c r="Z24" s="66"/>
      <c r="AA24" s="66"/>
      <c r="AB24" s="66"/>
      <c r="AC24" s="66"/>
    </row>
    <row r="25" spans="1:29" s="35" customFormat="1">
      <c r="A25" s="28">
        <f>1+COUNT(A$2:A24)</f>
        <v>3</v>
      </c>
      <c r="B25" s="32"/>
      <c r="C25" s="33" t="s">
        <v>74</v>
      </c>
      <c r="D25" s="239"/>
      <c r="E25" s="222"/>
      <c r="F25" s="36"/>
      <c r="G25" s="34"/>
      <c r="H25" s="66"/>
      <c r="I25" s="66"/>
      <c r="J25" s="66"/>
      <c r="K25" s="66"/>
      <c r="L25" s="66"/>
      <c r="M25" s="66"/>
      <c r="N25" s="66"/>
      <c r="O25" s="66"/>
      <c r="P25" s="66"/>
      <c r="Q25" s="66"/>
      <c r="R25" s="66"/>
      <c r="S25" s="66"/>
      <c r="T25" s="66"/>
      <c r="U25" s="66"/>
      <c r="V25" s="66"/>
      <c r="W25" s="66"/>
      <c r="X25" s="66"/>
      <c r="Y25" s="66"/>
      <c r="Z25" s="66"/>
      <c r="AA25" s="66"/>
      <c r="AB25" s="66"/>
      <c r="AC25" s="66"/>
    </row>
    <row r="26" spans="1:29" s="35" customFormat="1" ht="38.25">
      <c r="A26" s="49"/>
      <c r="B26" s="32"/>
      <c r="C26" s="67" t="s">
        <v>139</v>
      </c>
      <c r="D26" s="239"/>
      <c r="E26" s="222"/>
      <c r="F26" s="36"/>
      <c r="G26" s="34"/>
      <c r="H26" s="66"/>
      <c r="I26" s="66"/>
      <c r="J26" s="66"/>
      <c r="K26" s="66"/>
      <c r="L26" s="66"/>
      <c r="M26" s="66"/>
      <c r="N26" s="66"/>
      <c r="O26" s="66"/>
      <c r="P26" s="66"/>
      <c r="Q26" s="66"/>
      <c r="R26" s="66"/>
      <c r="S26" s="66"/>
      <c r="T26" s="66"/>
      <c r="U26" s="66"/>
      <c r="V26" s="66"/>
      <c r="W26" s="66"/>
      <c r="X26" s="66"/>
      <c r="Y26" s="66"/>
      <c r="Z26" s="66"/>
      <c r="AA26" s="66"/>
      <c r="AB26" s="66"/>
      <c r="AC26" s="66"/>
    </row>
    <row r="27" spans="1:29" s="35" customFormat="1">
      <c r="A27" s="49"/>
      <c r="B27" s="49" t="s">
        <v>25</v>
      </c>
      <c r="C27" s="67" t="s">
        <v>80</v>
      </c>
      <c r="D27" s="239"/>
      <c r="E27" s="222"/>
      <c r="F27" s="36"/>
      <c r="G27" s="34"/>
      <c r="H27" s="66"/>
      <c r="I27" s="66"/>
      <c r="J27" s="66"/>
      <c r="K27" s="66"/>
      <c r="L27" s="66"/>
      <c r="M27" s="66"/>
      <c r="N27" s="66"/>
      <c r="O27" s="66"/>
      <c r="P27" s="66"/>
      <c r="Q27" s="66"/>
      <c r="R27" s="66"/>
      <c r="S27" s="66"/>
      <c r="T27" s="66"/>
      <c r="U27" s="66"/>
      <c r="V27" s="66"/>
      <c r="W27" s="66"/>
      <c r="X27" s="66"/>
      <c r="Y27" s="66"/>
      <c r="Z27" s="66"/>
      <c r="AA27" s="66"/>
      <c r="AB27" s="66"/>
      <c r="AC27" s="66"/>
    </row>
    <row r="28" spans="1:29" s="35" customFormat="1">
      <c r="A28" s="32"/>
      <c r="B28" s="49" t="s">
        <v>26</v>
      </c>
      <c r="C28" s="67"/>
      <c r="D28" s="239"/>
      <c r="E28" s="222"/>
      <c r="F28" s="36"/>
      <c r="G28" s="34"/>
      <c r="H28" s="66"/>
      <c r="I28" s="66"/>
      <c r="J28" s="66"/>
      <c r="K28" s="66"/>
      <c r="L28" s="66"/>
      <c r="M28" s="66"/>
      <c r="N28" s="66"/>
      <c r="O28" s="66"/>
      <c r="P28" s="66"/>
      <c r="Q28" s="66"/>
      <c r="R28" s="66"/>
      <c r="S28" s="66"/>
      <c r="T28" s="66"/>
      <c r="U28" s="66"/>
      <c r="V28" s="66"/>
      <c r="W28" s="66"/>
      <c r="X28" s="66"/>
      <c r="Y28" s="66"/>
      <c r="Z28" s="66"/>
      <c r="AA28" s="66"/>
      <c r="AB28" s="66"/>
      <c r="AC28" s="66"/>
    </row>
    <row r="29" spans="1:29" s="35" customFormat="1">
      <c r="A29" s="32"/>
      <c r="B29" s="32"/>
      <c r="C29" s="67" t="s">
        <v>23</v>
      </c>
      <c r="D29" s="239" t="s">
        <v>24</v>
      </c>
      <c r="E29" s="222">
        <v>1</v>
      </c>
      <c r="F29" s="36"/>
      <c r="G29" s="34">
        <f>+F29*E29</f>
        <v>0</v>
      </c>
      <c r="H29" s="66"/>
      <c r="I29" s="66"/>
      <c r="J29" s="66"/>
      <c r="K29" s="66"/>
      <c r="L29" s="66"/>
      <c r="M29" s="66"/>
      <c r="N29" s="66"/>
      <c r="O29" s="66"/>
      <c r="P29" s="66"/>
      <c r="Q29" s="66"/>
      <c r="R29" s="66"/>
      <c r="S29" s="66"/>
      <c r="T29" s="66"/>
      <c r="U29" s="66"/>
      <c r="V29" s="66"/>
      <c r="W29" s="66"/>
      <c r="X29" s="66"/>
      <c r="Y29" s="66"/>
      <c r="Z29" s="66"/>
      <c r="AA29" s="66"/>
      <c r="AB29" s="66"/>
      <c r="AC29" s="66"/>
    </row>
    <row r="30" spans="1:29" s="35" customFormat="1">
      <c r="A30" s="32"/>
      <c r="B30" s="49"/>
      <c r="D30" s="239"/>
      <c r="E30" s="222"/>
      <c r="F30" s="36"/>
      <c r="G30" s="34"/>
      <c r="H30" s="66"/>
      <c r="I30" s="66"/>
      <c r="J30" s="66"/>
      <c r="K30" s="66"/>
      <c r="L30" s="66"/>
      <c r="M30" s="66"/>
      <c r="N30" s="66"/>
      <c r="O30" s="66"/>
      <c r="P30" s="66"/>
      <c r="Q30" s="66"/>
      <c r="R30" s="66"/>
      <c r="S30" s="66"/>
      <c r="T30" s="66"/>
      <c r="U30" s="66"/>
      <c r="V30" s="66"/>
      <c r="W30" s="66"/>
      <c r="X30" s="66"/>
      <c r="Y30" s="66"/>
      <c r="Z30" s="66"/>
      <c r="AA30" s="66"/>
      <c r="AB30" s="66"/>
      <c r="AC30" s="66"/>
    </row>
    <row r="31" spans="1:29" s="35" customFormat="1">
      <c r="A31" s="28">
        <f>1+COUNT(A$2:A30)</f>
        <v>4</v>
      </c>
      <c r="B31" s="32"/>
      <c r="C31" s="33" t="s">
        <v>82</v>
      </c>
      <c r="D31" s="239"/>
      <c r="E31" s="222"/>
      <c r="F31" s="36"/>
      <c r="G31" s="34"/>
      <c r="H31" s="66"/>
      <c r="I31" s="66"/>
      <c r="J31" s="66"/>
      <c r="K31" s="66"/>
      <c r="L31" s="66"/>
      <c r="M31" s="66"/>
      <c r="N31" s="66"/>
      <c r="O31" s="66"/>
      <c r="P31" s="66"/>
      <c r="Q31" s="66"/>
      <c r="R31" s="66"/>
      <c r="S31" s="66"/>
      <c r="T31" s="66"/>
      <c r="U31" s="66"/>
      <c r="V31" s="66"/>
      <c r="W31" s="66"/>
      <c r="X31" s="66"/>
      <c r="Y31" s="66"/>
      <c r="Z31" s="66"/>
      <c r="AA31" s="66"/>
      <c r="AB31" s="66"/>
      <c r="AC31" s="66"/>
    </row>
    <row r="32" spans="1:29" s="35" customFormat="1" ht="38.25">
      <c r="A32" s="49"/>
      <c r="B32" s="32"/>
      <c r="C32" s="67" t="s">
        <v>83</v>
      </c>
      <c r="D32" s="239"/>
      <c r="E32" s="222"/>
      <c r="F32" s="36"/>
      <c r="G32" s="34"/>
      <c r="H32" s="66"/>
      <c r="I32" s="66"/>
      <c r="J32" s="66"/>
      <c r="K32" s="66"/>
      <c r="L32" s="66"/>
      <c r="M32" s="66"/>
      <c r="N32" s="66"/>
      <c r="O32" s="66"/>
      <c r="P32" s="66"/>
      <c r="Q32" s="66"/>
      <c r="R32" s="66"/>
      <c r="S32" s="66"/>
      <c r="T32" s="66"/>
      <c r="U32" s="66"/>
      <c r="V32" s="66"/>
      <c r="W32" s="66"/>
      <c r="X32" s="66"/>
      <c r="Y32" s="66"/>
      <c r="Z32" s="66"/>
      <c r="AA32" s="66"/>
      <c r="AB32" s="66"/>
      <c r="AC32" s="66"/>
    </row>
    <row r="33" spans="1:29" s="35" customFormat="1">
      <c r="A33" s="49"/>
      <c r="B33" s="49" t="s">
        <v>25</v>
      </c>
      <c r="C33" s="67"/>
      <c r="D33" s="239"/>
      <c r="E33" s="222"/>
      <c r="F33" s="36"/>
      <c r="G33" s="34"/>
      <c r="H33" s="66"/>
      <c r="I33" s="66"/>
      <c r="J33" s="66"/>
      <c r="K33" s="66"/>
      <c r="L33" s="66"/>
      <c r="M33" s="66"/>
      <c r="N33" s="66"/>
      <c r="O33" s="66"/>
      <c r="P33" s="66"/>
      <c r="Q33" s="66"/>
      <c r="R33" s="66"/>
      <c r="S33" s="66"/>
      <c r="T33" s="66"/>
      <c r="U33" s="66"/>
      <c r="V33" s="66"/>
      <c r="W33" s="66"/>
      <c r="X33" s="66"/>
      <c r="Y33" s="66"/>
      <c r="Z33" s="66"/>
      <c r="AA33" s="66"/>
      <c r="AB33" s="66"/>
      <c r="AC33" s="66"/>
    </row>
    <row r="34" spans="1:29" s="35" customFormat="1">
      <c r="A34" s="32"/>
      <c r="B34" s="49" t="s">
        <v>26</v>
      </c>
      <c r="C34" s="67"/>
      <c r="D34" s="239"/>
      <c r="E34" s="222"/>
      <c r="F34" s="36"/>
      <c r="G34" s="34"/>
      <c r="H34" s="66"/>
      <c r="I34" s="66"/>
      <c r="J34" s="66"/>
      <c r="K34" s="66"/>
      <c r="L34" s="66"/>
      <c r="M34" s="66"/>
      <c r="N34" s="66"/>
      <c r="O34" s="66"/>
      <c r="P34" s="66"/>
      <c r="Q34" s="66"/>
      <c r="R34" s="66"/>
      <c r="S34" s="66"/>
      <c r="T34" s="66"/>
      <c r="U34" s="66"/>
      <c r="V34" s="66"/>
      <c r="W34" s="66"/>
      <c r="X34" s="66"/>
      <c r="Y34" s="66"/>
      <c r="Z34" s="66"/>
      <c r="AA34" s="66"/>
      <c r="AB34" s="66"/>
      <c r="AC34" s="66"/>
    </row>
    <row r="35" spans="1:29" s="35" customFormat="1">
      <c r="A35" s="32"/>
      <c r="B35" s="32"/>
      <c r="C35" s="67" t="s">
        <v>23</v>
      </c>
      <c r="D35" s="239" t="s">
        <v>24</v>
      </c>
      <c r="E35" s="222">
        <v>1</v>
      </c>
      <c r="F35" s="36"/>
      <c r="G35" s="34">
        <f>+F35*E35</f>
        <v>0</v>
      </c>
      <c r="H35" s="66"/>
      <c r="I35" s="66"/>
      <c r="J35" s="66"/>
      <c r="K35" s="66"/>
      <c r="L35" s="66"/>
      <c r="M35" s="66"/>
      <c r="N35" s="66"/>
      <c r="O35" s="66"/>
      <c r="P35" s="66"/>
      <c r="Q35" s="66"/>
      <c r="R35" s="66"/>
      <c r="S35" s="66"/>
      <c r="T35" s="66"/>
      <c r="U35" s="66"/>
      <c r="V35" s="66"/>
      <c r="W35" s="66"/>
      <c r="X35" s="66"/>
      <c r="Y35" s="66"/>
      <c r="Z35" s="66"/>
      <c r="AA35" s="66"/>
      <c r="AB35" s="66"/>
      <c r="AC35" s="66"/>
    </row>
    <row r="36" spans="1:29" s="35" customFormat="1">
      <c r="A36" s="49"/>
      <c r="B36" s="32"/>
      <c r="C36" s="67"/>
      <c r="D36" s="239"/>
      <c r="E36" s="222"/>
      <c r="F36" s="36"/>
      <c r="G36" s="34"/>
      <c r="H36" s="66"/>
      <c r="I36" s="66"/>
      <c r="J36" s="66"/>
      <c r="K36" s="66"/>
      <c r="L36" s="66"/>
      <c r="M36" s="66"/>
      <c r="N36" s="66"/>
      <c r="O36" s="66"/>
      <c r="P36" s="66"/>
      <c r="Q36" s="66"/>
      <c r="R36" s="66"/>
      <c r="S36" s="66"/>
      <c r="T36" s="66"/>
      <c r="U36" s="66"/>
      <c r="V36" s="66"/>
      <c r="W36" s="66"/>
      <c r="X36" s="66"/>
      <c r="Y36" s="66"/>
      <c r="Z36" s="66"/>
      <c r="AA36" s="66"/>
      <c r="AB36" s="66"/>
      <c r="AC36" s="66"/>
    </row>
    <row r="37" spans="1:29" s="35" customFormat="1">
      <c r="A37" s="28">
        <f>1+COUNT(A$2:A36)</f>
        <v>5</v>
      </c>
      <c r="B37" s="49"/>
      <c r="C37" s="1" t="s">
        <v>75</v>
      </c>
      <c r="D37" s="239"/>
      <c r="E37" s="222"/>
      <c r="F37" s="36"/>
      <c r="G37" s="34"/>
      <c r="H37" s="68"/>
      <c r="I37" s="68"/>
      <c r="J37" s="68"/>
      <c r="K37" s="68"/>
      <c r="L37" s="68"/>
      <c r="M37" s="68"/>
      <c r="N37" s="68"/>
      <c r="O37" s="68"/>
      <c r="P37" s="68"/>
      <c r="Q37" s="68"/>
      <c r="R37" s="68"/>
      <c r="S37" s="68"/>
      <c r="T37" s="68"/>
      <c r="U37" s="68"/>
      <c r="V37" s="68"/>
    </row>
    <row r="38" spans="1:29" s="35" customFormat="1" ht="38.25">
      <c r="A38" s="32"/>
      <c r="B38" s="32"/>
      <c r="C38" s="1" t="s">
        <v>76</v>
      </c>
      <c r="D38" s="239"/>
      <c r="E38" s="222"/>
      <c r="F38" s="36"/>
      <c r="G38" s="34"/>
      <c r="H38" s="68"/>
      <c r="I38" s="68"/>
      <c r="J38" s="68"/>
      <c r="K38" s="68"/>
      <c r="L38" s="68"/>
      <c r="M38" s="68"/>
      <c r="N38" s="68"/>
      <c r="O38" s="66"/>
      <c r="P38" s="66"/>
      <c r="Q38" s="66"/>
      <c r="R38" s="66"/>
      <c r="S38" s="66"/>
      <c r="T38" s="66"/>
      <c r="U38" s="66"/>
      <c r="V38" s="66"/>
      <c r="W38" s="66"/>
      <c r="X38" s="66"/>
      <c r="Y38" s="66"/>
      <c r="Z38" s="66"/>
      <c r="AA38" s="66"/>
      <c r="AB38" s="66"/>
      <c r="AC38" s="66"/>
    </row>
    <row r="39" spans="1:29" s="35" customFormat="1">
      <c r="A39" s="49"/>
      <c r="B39" s="32"/>
      <c r="C39" s="1" t="s">
        <v>23</v>
      </c>
      <c r="D39" s="239"/>
      <c r="E39" s="222"/>
      <c r="F39" s="36"/>
      <c r="G39" s="34"/>
      <c r="H39" s="68"/>
      <c r="I39" s="68"/>
      <c r="J39" s="68"/>
      <c r="K39" s="68"/>
      <c r="L39" s="68"/>
      <c r="M39" s="68"/>
      <c r="N39" s="68"/>
      <c r="O39" s="66"/>
      <c r="P39" s="66"/>
      <c r="Q39" s="66"/>
      <c r="R39" s="66"/>
      <c r="S39" s="66"/>
      <c r="T39" s="66"/>
      <c r="U39" s="66"/>
      <c r="V39" s="66"/>
      <c r="W39" s="66"/>
      <c r="X39" s="66"/>
      <c r="Y39" s="66"/>
      <c r="Z39" s="66"/>
      <c r="AA39" s="66"/>
      <c r="AB39" s="66"/>
      <c r="AC39" s="66"/>
    </row>
    <row r="40" spans="1:29" s="35" customFormat="1">
      <c r="A40" s="49"/>
      <c r="B40" s="49" t="s">
        <v>26</v>
      </c>
      <c r="C40" s="33" t="s">
        <v>81</v>
      </c>
      <c r="D40" s="239" t="s">
        <v>28</v>
      </c>
      <c r="E40" s="222">
        <v>20</v>
      </c>
      <c r="F40" s="36"/>
      <c r="G40" s="34">
        <f>+F40*E40</f>
        <v>0</v>
      </c>
      <c r="H40" s="68"/>
      <c r="I40" s="68"/>
      <c r="J40" s="68"/>
      <c r="K40" s="68"/>
      <c r="L40" s="68"/>
      <c r="M40" s="68"/>
      <c r="N40" s="68"/>
      <c r="O40" s="66"/>
      <c r="P40" s="66"/>
      <c r="Q40" s="66"/>
      <c r="R40" s="66"/>
      <c r="S40" s="66"/>
      <c r="T40" s="66"/>
      <c r="U40" s="66"/>
      <c r="V40" s="66"/>
      <c r="W40" s="66"/>
      <c r="X40" s="66"/>
      <c r="Y40" s="66"/>
      <c r="Z40" s="66"/>
      <c r="AA40" s="66"/>
      <c r="AB40" s="66"/>
      <c r="AC40" s="66"/>
    </row>
    <row r="41" spans="1:29" s="35" customFormat="1">
      <c r="A41" s="32"/>
      <c r="B41" s="49" t="s">
        <v>26</v>
      </c>
      <c r="C41" s="33" t="s">
        <v>95</v>
      </c>
      <c r="D41" s="239" t="s">
        <v>28</v>
      </c>
      <c r="E41" s="222">
        <v>20</v>
      </c>
      <c r="F41" s="36"/>
      <c r="G41" s="34">
        <f>+F41*E41</f>
        <v>0</v>
      </c>
      <c r="H41" s="68"/>
      <c r="I41" s="68"/>
      <c r="J41" s="68"/>
      <c r="K41" s="68"/>
      <c r="L41" s="68"/>
      <c r="M41" s="68"/>
      <c r="N41" s="68"/>
      <c r="O41" s="66"/>
      <c r="P41" s="66"/>
      <c r="Q41" s="66"/>
      <c r="R41" s="66"/>
      <c r="S41" s="66"/>
      <c r="T41" s="66"/>
      <c r="U41" s="66"/>
      <c r="V41" s="66"/>
      <c r="W41" s="66"/>
      <c r="X41" s="66"/>
      <c r="Y41" s="66"/>
      <c r="Z41" s="66"/>
      <c r="AA41" s="66"/>
      <c r="AB41" s="66"/>
      <c r="AC41" s="66"/>
    </row>
    <row r="42" spans="1:29" s="35" customFormat="1">
      <c r="A42" s="32"/>
      <c r="B42" s="32"/>
      <c r="C42" s="33"/>
      <c r="D42" s="239"/>
      <c r="E42" s="222"/>
      <c r="F42" s="36"/>
      <c r="G42" s="34"/>
      <c r="H42" s="66"/>
      <c r="I42" s="66"/>
      <c r="J42" s="66"/>
      <c r="K42" s="66"/>
      <c r="L42" s="66"/>
      <c r="M42" s="66"/>
      <c r="N42" s="66"/>
      <c r="O42" s="66"/>
      <c r="P42" s="66"/>
      <c r="Q42" s="66"/>
      <c r="R42" s="66"/>
      <c r="S42" s="66"/>
      <c r="T42" s="66"/>
      <c r="U42" s="66"/>
      <c r="V42" s="66"/>
      <c r="W42" s="66"/>
      <c r="X42" s="66"/>
      <c r="Y42" s="66"/>
      <c r="Z42" s="66"/>
      <c r="AA42" s="66"/>
      <c r="AB42" s="66"/>
      <c r="AC42" s="66"/>
    </row>
    <row r="43" spans="1:29" s="35" customFormat="1">
      <c r="A43" s="28">
        <f>1+COUNT(A$2:A42)</f>
        <v>6</v>
      </c>
      <c r="B43" s="32"/>
      <c r="C43" s="33" t="s">
        <v>54</v>
      </c>
      <c r="D43" s="239"/>
      <c r="E43" s="222"/>
      <c r="F43" s="36"/>
      <c r="G43" s="34"/>
      <c r="H43" s="66"/>
      <c r="I43" s="66"/>
      <c r="J43" s="66"/>
      <c r="K43" s="66"/>
      <c r="L43" s="66"/>
      <c r="M43" s="66"/>
      <c r="N43" s="66"/>
      <c r="O43" s="66"/>
      <c r="P43" s="66"/>
      <c r="Q43" s="66"/>
      <c r="R43" s="66"/>
      <c r="S43" s="66"/>
      <c r="T43" s="66"/>
      <c r="U43" s="66"/>
      <c r="V43" s="66"/>
      <c r="W43" s="66"/>
      <c r="X43" s="66"/>
      <c r="Y43" s="66"/>
      <c r="Z43" s="66"/>
      <c r="AA43" s="66"/>
      <c r="AB43" s="66"/>
      <c r="AC43" s="66"/>
    </row>
    <row r="44" spans="1:29" s="35" customFormat="1" ht="25.5">
      <c r="A44" s="32"/>
      <c r="B44" s="32"/>
      <c r="C44" s="33" t="s">
        <v>152</v>
      </c>
      <c r="D44" s="239"/>
      <c r="E44" s="222"/>
      <c r="F44" s="36"/>
      <c r="G44" s="34"/>
      <c r="H44" s="66"/>
      <c r="I44" s="66"/>
      <c r="J44" s="66"/>
      <c r="K44" s="66"/>
      <c r="L44" s="66"/>
      <c r="M44" s="66"/>
      <c r="N44" s="66"/>
      <c r="O44" s="66"/>
      <c r="P44" s="66"/>
      <c r="Q44" s="66"/>
      <c r="R44" s="66"/>
      <c r="S44" s="66"/>
      <c r="T44" s="66"/>
      <c r="U44" s="66"/>
      <c r="V44" s="66"/>
      <c r="W44" s="66"/>
      <c r="X44" s="66"/>
      <c r="Y44" s="66"/>
      <c r="Z44" s="66"/>
      <c r="AA44" s="66"/>
      <c r="AB44" s="66"/>
      <c r="AC44" s="66"/>
    </row>
    <row r="45" spans="1:29" s="35" customFormat="1">
      <c r="B45" s="32"/>
      <c r="C45" s="33" t="s">
        <v>23</v>
      </c>
      <c r="D45" s="239"/>
      <c r="E45" s="222"/>
      <c r="F45" s="36"/>
      <c r="G45" s="34"/>
      <c r="H45" s="66"/>
      <c r="I45" s="66"/>
      <c r="J45" s="66"/>
      <c r="K45" s="66"/>
      <c r="L45" s="66"/>
      <c r="M45" s="66"/>
      <c r="N45" s="66"/>
      <c r="O45" s="66"/>
      <c r="P45" s="66"/>
      <c r="Q45" s="66"/>
      <c r="R45" s="66"/>
      <c r="S45" s="66"/>
      <c r="T45" s="66"/>
      <c r="U45" s="66"/>
      <c r="V45" s="66"/>
      <c r="W45" s="66"/>
      <c r="X45" s="66"/>
      <c r="Y45" s="66"/>
      <c r="Z45" s="66"/>
      <c r="AA45" s="66"/>
      <c r="AB45" s="66"/>
      <c r="AC45" s="66"/>
    </row>
    <row r="46" spans="1:29" s="35" customFormat="1">
      <c r="A46" s="49"/>
      <c r="B46" s="49" t="s">
        <v>26</v>
      </c>
      <c r="C46" s="33" t="s">
        <v>77</v>
      </c>
      <c r="D46" s="239"/>
      <c r="E46" s="222"/>
      <c r="F46" s="36"/>
      <c r="G46" s="34"/>
      <c r="H46" s="66"/>
      <c r="I46" s="66"/>
      <c r="J46" s="66"/>
      <c r="K46" s="66"/>
      <c r="L46" s="66"/>
      <c r="M46" s="66"/>
      <c r="N46" s="66"/>
      <c r="O46" s="66"/>
      <c r="P46" s="66"/>
      <c r="Q46" s="66"/>
      <c r="R46" s="66"/>
      <c r="S46" s="66"/>
      <c r="T46" s="66"/>
      <c r="U46" s="66"/>
      <c r="V46" s="66"/>
      <c r="W46" s="66"/>
      <c r="X46" s="66"/>
      <c r="Y46" s="66"/>
      <c r="Z46" s="66"/>
      <c r="AA46" s="66"/>
      <c r="AB46" s="66"/>
      <c r="AC46" s="66"/>
    </row>
    <row r="47" spans="1:29" s="35" customFormat="1">
      <c r="A47" s="48"/>
      <c r="B47" s="49"/>
      <c r="C47" s="33" t="s">
        <v>78</v>
      </c>
      <c r="D47" s="239" t="s">
        <v>24</v>
      </c>
      <c r="E47" s="222">
        <v>1</v>
      </c>
      <c r="F47" s="36"/>
      <c r="G47" s="34">
        <f>+F47*E47</f>
        <v>0</v>
      </c>
      <c r="H47" s="66"/>
      <c r="I47" s="66"/>
      <c r="J47" s="66"/>
      <c r="K47" s="66"/>
      <c r="L47" s="66"/>
      <c r="M47" s="66"/>
      <c r="N47" s="66"/>
      <c r="O47" s="66"/>
      <c r="P47" s="66"/>
      <c r="Q47" s="66"/>
      <c r="R47" s="66"/>
      <c r="S47" s="66"/>
      <c r="T47" s="66"/>
      <c r="U47" s="66"/>
      <c r="V47" s="66"/>
      <c r="W47" s="66"/>
      <c r="X47" s="66"/>
      <c r="Y47" s="66"/>
      <c r="Z47" s="66"/>
      <c r="AA47" s="66"/>
      <c r="AB47" s="66"/>
      <c r="AC47" s="66"/>
    </row>
    <row r="48" spans="1:29" s="84" customFormat="1">
      <c r="A48" s="55"/>
      <c r="B48" s="56"/>
      <c r="D48" s="244"/>
      <c r="E48" s="225"/>
      <c r="F48" s="57"/>
      <c r="G48" s="100" t="str">
        <f t="shared" ref="G48:G58" si="0">IF(E48&lt;&gt;0,E48*F48," ")</f>
        <v xml:space="preserve"> </v>
      </c>
      <c r="H48" s="56"/>
      <c r="I48" s="56"/>
      <c r="J48" s="56"/>
      <c r="K48" s="56"/>
      <c r="L48" s="56"/>
      <c r="M48" s="5"/>
      <c r="N48" s="56"/>
      <c r="O48" s="56"/>
      <c r="P48" s="56"/>
      <c r="Q48" s="56"/>
      <c r="R48" s="56"/>
      <c r="S48" s="56"/>
      <c r="T48" s="56"/>
      <c r="U48" s="56"/>
      <c r="V48" s="56"/>
      <c r="W48" s="56"/>
      <c r="X48" s="56"/>
      <c r="Y48" s="56"/>
      <c r="Z48" s="56"/>
    </row>
    <row r="49" spans="1:26" s="84" customFormat="1">
      <c r="A49" s="55">
        <f>1+COUNT(A$2:A48)</f>
        <v>7</v>
      </c>
      <c r="B49" s="56"/>
      <c r="C49" s="84" t="s">
        <v>147</v>
      </c>
      <c r="D49" s="244"/>
      <c r="E49" s="225"/>
      <c r="F49" s="57"/>
      <c r="G49" s="100"/>
      <c r="H49" s="56"/>
      <c r="I49" s="56"/>
      <c r="J49" s="56"/>
      <c r="K49" s="56"/>
      <c r="L49" s="56"/>
      <c r="M49" s="5"/>
      <c r="N49" s="56"/>
      <c r="O49" s="56"/>
      <c r="P49" s="56"/>
      <c r="Q49" s="56"/>
      <c r="R49" s="56"/>
      <c r="S49" s="56"/>
      <c r="T49" s="56"/>
      <c r="U49" s="56"/>
      <c r="V49" s="56"/>
      <c r="W49" s="56"/>
      <c r="X49" s="56"/>
      <c r="Y49" s="56"/>
      <c r="Z49" s="56"/>
    </row>
    <row r="50" spans="1:26" s="84" customFormat="1" ht="38.25">
      <c r="A50" s="55"/>
      <c r="B50" s="56"/>
      <c r="C50" s="84" t="s">
        <v>143</v>
      </c>
      <c r="D50" s="244"/>
      <c r="E50" s="225"/>
      <c r="F50" s="57"/>
      <c r="G50" s="100" t="str">
        <f>IF(E50&lt;&gt;0,E50*F50," ")</f>
        <v xml:space="preserve"> </v>
      </c>
      <c r="H50" s="5"/>
      <c r="I50" s="5"/>
      <c r="J50" s="5"/>
      <c r="K50" s="5"/>
      <c r="L50" s="5"/>
      <c r="M50" s="101"/>
      <c r="N50" s="56"/>
      <c r="O50" s="5"/>
      <c r="P50" s="56"/>
      <c r="Q50" s="5"/>
      <c r="R50" s="5"/>
      <c r="S50" s="5"/>
      <c r="T50" s="56"/>
      <c r="U50" s="56"/>
      <c r="V50" s="56"/>
      <c r="W50" s="56"/>
      <c r="X50" s="56"/>
      <c r="Y50" s="56"/>
      <c r="Z50" s="56"/>
    </row>
    <row r="51" spans="1:26" s="84" customFormat="1">
      <c r="A51" s="55"/>
      <c r="B51" s="56"/>
      <c r="C51" s="84" t="s">
        <v>23</v>
      </c>
      <c r="D51" s="244"/>
      <c r="E51" s="225"/>
      <c r="F51" s="57"/>
      <c r="G51" s="100"/>
      <c r="H51" s="5"/>
      <c r="I51" s="56"/>
      <c r="J51" s="5"/>
      <c r="K51" s="5"/>
      <c r="L51" s="5"/>
      <c r="M51" s="5"/>
      <c r="N51" s="56"/>
      <c r="O51" s="5"/>
      <c r="P51" s="56"/>
      <c r="Q51" s="5"/>
      <c r="R51" s="5"/>
      <c r="S51" s="56"/>
      <c r="T51" s="56"/>
      <c r="U51" s="56"/>
      <c r="V51" s="56"/>
      <c r="W51" s="56"/>
      <c r="X51" s="56"/>
      <c r="Y51" s="56"/>
      <c r="Z51" s="56"/>
    </row>
    <row r="52" spans="1:26" s="84" customFormat="1">
      <c r="A52" s="55"/>
      <c r="B52" s="56" t="s">
        <v>26</v>
      </c>
      <c r="C52" s="84" t="s">
        <v>144</v>
      </c>
      <c r="D52" s="244" t="s">
        <v>28</v>
      </c>
      <c r="E52" s="225">
        <v>9</v>
      </c>
      <c r="F52" s="57"/>
      <c r="G52" s="100">
        <f>IF(E52&lt;&gt;0,E52*F52," ")</f>
        <v>0</v>
      </c>
      <c r="H52" s="56"/>
      <c r="I52" s="56"/>
      <c r="J52" s="101"/>
      <c r="K52" s="56"/>
      <c r="L52" s="56"/>
      <c r="M52" s="56"/>
      <c r="N52" s="56"/>
      <c r="O52" s="56"/>
      <c r="P52" s="56"/>
      <c r="Q52" s="101"/>
      <c r="R52" s="101"/>
      <c r="S52" s="101"/>
      <c r="T52" s="56"/>
      <c r="U52" s="56"/>
      <c r="V52" s="56"/>
      <c r="W52" s="56"/>
      <c r="X52" s="56"/>
      <c r="Y52" s="56"/>
      <c r="Z52" s="56"/>
    </row>
    <row r="53" spans="1:26" s="84" customFormat="1">
      <c r="A53" s="13"/>
      <c r="B53" s="5"/>
      <c r="D53" s="244"/>
      <c r="E53" s="225"/>
      <c r="F53" s="83"/>
      <c r="G53" s="85"/>
      <c r="H53" s="5"/>
      <c r="I53" s="5"/>
      <c r="J53" s="5"/>
      <c r="K53" s="5"/>
      <c r="L53" s="5"/>
      <c r="M53" s="56"/>
      <c r="N53" s="5"/>
      <c r="O53" s="5"/>
      <c r="P53" s="5"/>
      <c r="Q53" s="5"/>
      <c r="R53" s="5"/>
      <c r="S53" s="5"/>
      <c r="T53" s="5"/>
      <c r="U53" s="5"/>
      <c r="V53" s="5"/>
      <c r="W53" s="5"/>
      <c r="X53" s="5"/>
    </row>
    <row r="54" spans="1:26" s="84" customFormat="1">
      <c r="A54" s="55">
        <f>1+COUNT(A$2:A52)</f>
        <v>8</v>
      </c>
      <c r="B54" s="56"/>
      <c r="C54" s="84" t="s">
        <v>145</v>
      </c>
      <c r="D54" s="244"/>
      <c r="E54" s="225"/>
      <c r="F54" s="57"/>
      <c r="G54" s="100" t="str">
        <f t="shared" si="0"/>
        <v xml:space="preserve"> </v>
      </c>
      <c r="H54" s="56"/>
      <c r="I54" s="56"/>
      <c r="J54" s="56"/>
      <c r="K54" s="56"/>
      <c r="L54" s="56"/>
      <c r="M54" s="56"/>
      <c r="N54" s="56"/>
      <c r="O54" s="56"/>
      <c r="P54" s="56"/>
      <c r="Q54" s="56"/>
      <c r="R54" s="56"/>
      <c r="S54" s="56"/>
      <c r="T54" s="56"/>
      <c r="U54" s="56"/>
      <c r="V54" s="56"/>
      <c r="W54" s="56"/>
      <c r="X54" s="56"/>
    </row>
    <row r="55" spans="1:26" s="84" customFormat="1" ht="63.75">
      <c r="A55" s="55"/>
      <c r="B55" s="56"/>
      <c r="C55" s="84" t="s">
        <v>146</v>
      </c>
      <c r="D55" s="244"/>
      <c r="E55" s="225"/>
      <c r="F55" s="57"/>
      <c r="G55" s="100" t="str">
        <f t="shared" si="0"/>
        <v xml:space="preserve"> </v>
      </c>
      <c r="H55" s="56"/>
      <c r="I55" s="56"/>
      <c r="J55" s="56"/>
      <c r="K55" s="56"/>
      <c r="L55" s="56"/>
      <c r="M55" s="56"/>
      <c r="N55" s="56"/>
      <c r="O55" s="56"/>
      <c r="P55" s="56"/>
      <c r="Q55" s="56"/>
      <c r="R55" s="56"/>
      <c r="S55" s="56"/>
      <c r="T55" s="56"/>
      <c r="U55" s="56"/>
      <c r="V55" s="56"/>
      <c r="W55" s="56"/>
      <c r="X55" s="56"/>
    </row>
    <row r="56" spans="1:26" s="84" customFormat="1">
      <c r="A56" s="55"/>
      <c r="B56" s="56"/>
      <c r="C56" s="84" t="s">
        <v>27</v>
      </c>
      <c r="D56" s="244"/>
      <c r="E56" s="225"/>
      <c r="F56" s="57"/>
      <c r="G56" s="100" t="str">
        <f t="shared" si="0"/>
        <v xml:space="preserve"> </v>
      </c>
      <c r="H56" s="56"/>
      <c r="I56" s="56"/>
      <c r="J56" s="56"/>
      <c r="K56" s="56"/>
      <c r="L56" s="56"/>
      <c r="M56" s="56"/>
      <c r="N56" s="56"/>
      <c r="O56" s="56"/>
      <c r="P56" s="56"/>
      <c r="Q56" s="56"/>
      <c r="R56" s="56"/>
      <c r="S56" s="56"/>
      <c r="T56" s="56"/>
      <c r="U56" s="56"/>
      <c r="V56" s="56"/>
      <c r="W56" s="56"/>
      <c r="X56" s="56"/>
    </row>
    <row r="57" spans="1:26" s="84" customFormat="1">
      <c r="A57" s="55"/>
      <c r="B57" s="56" t="s">
        <v>20</v>
      </c>
      <c r="C57" s="84" t="s">
        <v>50</v>
      </c>
      <c r="D57" s="244"/>
      <c r="E57" s="225"/>
      <c r="F57" s="57"/>
      <c r="G57" s="100" t="str">
        <f t="shared" si="0"/>
        <v xml:space="preserve"> </v>
      </c>
      <c r="H57" s="56"/>
      <c r="I57" s="56"/>
      <c r="J57" s="56"/>
      <c r="K57" s="56"/>
      <c r="L57" s="56"/>
      <c r="M57" s="66"/>
      <c r="N57" s="56"/>
      <c r="O57" s="56"/>
      <c r="P57" s="56"/>
      <c r="Q57" s="56"/>
      <c r="R57" s="56"/>
      <c r="S57" s="56"/>
      <c r="T57" s="56"/>
      <c r="U57" s="56"/>
      <c r="V57" s="56"/>
      <c r="W57" s="56"/>
      <c r="X57" s="56"/>
    </row>
    <row r="58" spans="1:26" s="84" customFormat="1">
      <c r="A58" s="55"/>
      <c r="B58" s="56" t="s">
        <v>22</v>
      </c>
      <c r="C58" s="84" t="s">
        <v>148</v>
      </c>
      <c r="D58" s="244" t="s">
        <v>28</v>
      </c>
      <c r="E58" s="225">
        <v>9</v>
      </c>
      <c r="F58" s="57"/>
      <c r="G58" s="100">
        <f t="shared" si="0"/>
        <v>0</v>
      </c>
      <c r="H58" s="56"/>
      <c r="I58" s="56"/>
      <c r="J58" s="56"/>
      <c r="K58" s="56"/>
      <c r="L58" s="56"/>
      <c r="M58" s="66"/>
      <c r="N58" s="56"/>
      <c r="O58" s="56"/>
      <c r="P58" s="56"/>
      <c r="Q58" s="56"/>
      <c r="R58" s="56"/>
      <c r="S58" s="56"/>
      <c r="T58" s="56"/>
      <c r="U58" s="56"/>
      <c r="V58" s="56"/>
      <c r="W58" s="56"/>
      <c r="X58" s="56"/>
    </row>
    <row r="59" spans="1:26" s="63" customFormat="1">
      <c r="A59" s="32"/>
      <c r="B59" s="58"/>
      <c r="C59" s="59"/>
      <c r="D59" s="238"/>
      <c r="E59" s="221"/>
      <c r="F59" s="60"/>
      <c r="G59" s="34"/>
      <c r="H59" s="61"/>
      <c r="I59" s="61"/>
      <c r="J59" s="61"/>
      <c r="K59" s="61"/>
      <c r="L59" s="61"/>
      <c r="M59" s="61"/>
      <c r="N59" s="61"/>
      <c r="O59" s="61"/>
      <c r="P59" s="61"/>
      <c r="Q59" s="61"/>
      <c r="R59" s="61"/>
      <c r="S59" s="61"/>
      <c r="T59" s="61"/>
      <c r="U59" s="61"/>
      <c r="V59" s="61"/>
      <c r="W59" s="62"/>
    </row>
    <row r="60" spans="1:26" s="35" customFormat="1">
      <c r="A60" s="28">
        <f>1+COUNT(A$2:A59)</f>
        <v>9</v>
      </c>
      <c r="B60" s="32"/>
      <c r="C60" s="33" t="s">
        <v>35</v>
      </c>
      <c r="D60" s="239"/>
      <c r="E60" s="222"/>
      <c r="F60" s="36"/>
      <c r="G60" s="34"/>
      <c r="O60" s="39"/>
      <c r="Q60" s="39"/>
      <c r="S60" s="39"/>
    </row>
    <row r="61" spans="1:26" s="35" customFormat="1" ht="38.25">
      <c r="A61" s="32"/>
      <c r="B61" s="32"/>
      <c r="C61" s="33" t="s">
        <v>36</v>
      </c>
      <c r="D61" s="239"/>
      <c r="E61" s="222"/>
    </row>
    <row r="62" spans="1:26" s="35" customFormat="1">
      <c r="A62" s="32"/>
      <c r="B62" s="32"/>
      <c r="C62" s="33" t="s">
        <v>23</v>
      </c>
      <c r="D62" s="239" t="s">
        <v>32</v>
      </c>
      <c r="E62" s="222">
        <v>15</v>
      </c>
      <c r="F62" s="36"/>
      <c r="G62" s="34">
        <f>+F62*E62</f>
        <v>0</v>
      </c>
    </row>
    <row r="63" spans="1:26" s="63" customFormat="1">
      <c r="A63" s="32"/>
      <c r="B63" s="58"/>
      <c r="C63" s="59"/>
      <c r="D63" s="238"/>
      <c r="E63" s="221"/>
      <c r="F63" s="60"/>
      <c r="G63" s="34"/>
      <c r="H63" s="61"/>
      <c r="I63" s="61"/>
      <c r="J63" s="61"/>
      <c r="K63" s="61"/>
      <c r="L63" s="61"/>
      <c r="M63" s="61"/>
      <c r="N63" s="61"/>
      <c r="O63" s="61"/>
      <c r="P63" s="61"/>
      <c r="Q63" s="61"/>
      <c r="R63" s="61"/>
      <c r="S63" s="61"/>
      <c r="T63" s="61"/>
      <c r="U63" s="61"/>
      <c r="V63" s="61"/>
      <c r="W63" s="62"/>
    </row>
    <row r="64" spans="1:26" s="35" customFormat="1">
      <c r="A64" s="28">
        <f>1+COUNT(A$2:A63)</f>
        <v>10</v>
      </c>
      <c r="B64" s="32"/>
      <c r="C64" s="33" t="s">
        <v>88</v>
      </c>
      <c r="D64" s="239"/>
      <c r="E64" s="222"/>
      <c r="F64" s="36"/>
      <c r="G64" s="34"/>
      <c r="O64" s="39"/>
      <c r="Q64" s="39"/>
      <c r="S64" s="39"/>
    </row>
    <row r="65" spans="1:29" s="35" customFormat="1" ht="38.25">
      <c r="A65" s="32"/>
      <c r="B65" s="32"/>
      <c r="C65" s="33" t="s">
        <v>140</v>
      </c>
      <c r="D65" s="239"/>
      <c r="E65" s="222"/>
    </row>
    <row r="66" spans="1:29" s="35" customFormat="1">
      <c r="A66" s="49"/>
      <c r="B66" s="49" t="s">
        <v>26</v>
      </c>
      <c r="C66" s="33" t="s">
        <v>141</v>
      </c>
      <c r="D66" s="239"/>
      <c r="E66" s="222"/>
      <c r="F66" s="36"/>
      <c r="G66" s="34"/>
      <c r="H66" s="66"/>
      <c r="I66" s="66"/>
      <c r="J66" s="66"/>
      <c r="K66" s="66"/>
      <c r="L66" s="66"/>
      <c r="M66" s="66"/>
      <c r="N66" s="66"/>
      <c r="O66" s="66"/>
      <c r="P66" s="66"/>
      <c r="Q66" s="66"/>
      <c r="R66" s="66"/>
      <c r="S66" s="66"/>
      <c r="T66" s="66"/>
      <c r="U66" s="66"/>
      <c r="V66" s="66"/>
      <c r="W66" s="66"/>
      <c r="X66" s="66"/>
      <c r="Y66" s="66"/>
      <c r="Z66" s="66"/>
      <c r="AA66" s="66"/>
      <c r="AB66" s="66"/>
      <c r="AC66" s="66"/>
    </row>
    <row r="67" spans="1:29" s="35" customFormat="1">
      <c r="A67" s="32"/>
      <c r="B67" s="32"/>
      <c r="C67" s="33" t="s">
        <v>23</v>
      </c>
      <c r="D67" s="239" t="s">
        <v>28</v>
      </c>
      <c r="E67" s="222">
        <v>12</v>
      </c>
      <c r="F67" s="36"/>
      <c r="G67" s="34">
        <f>+F67*E67</f>
        <v>0</v>
      </c>
    </row>
    <row r="68" spans="1:29" s="63" customFormat="1">
      <c r="A68" s="32"/>
      <c r="B68" s="58"/>
      <c r="C68" s="59"/>
      <c r="D68" s="238"/>
      <c r="E68" s="221"/>
      <c r="F68" s="60"/>
      <c r="G68" s="34"/>
      <c r="H68" s="61"/>
      <c r="I68" s="61"/>
      <c r="J68" s="61"/>
      <c r="K68" s="61"/>
      <c r="L68" s="61"/>
      <c r="M68" s="61"/>
      <c r="N68" s="61"/>
      <c r="O68" s="61"/>
      <c r="P68" s="61"/>
      <c r="Q68" s="61"/>
      <c r="R68" s="61"/>
      <c r="S68" s="61"/>
      <c r="T68" s="61"/>
      <c r="U68" s="61"/>
      <c r="V68" s="61"/>
      <c r="W68" s="62"/>
    </row>
    <row r="69" spans="1:29" s="35" customFormat="1">
      <c r="A69" s="28">
        <f>1+COUNT(A$2:A68)</f>
        <v>11</v>
      </c>
      <c r="B69" s="32"/>
      <c r="C69" s="33" t="s">
        <v>320</v>
      </c>
      <c r="D69" s="239"/>
      <c r="E69" s="222"/>
      <c r="F69" s="36"/>
      <c r="G69" s="34"/>
      <c r="O69" s="39"/>
      <c r="Q69" s="39"/>
      <c r="S69" s="39"/>
    </row>
    <row r="70" spans="1:29" s="35" customFormat="1" ht="38.25">
      <c r="A70" s="32"/>
      <c r="B70" s="32"/>
      <c r="C70" s="33" t="s">
        <v>321</v>
      </c>
      <c r="D70" s="239"/>
      <c r="E70" s="222"/>
    </row>
    <row r="71" spans="1:29" s="35" customFormat="1">
      <c r="A71" s="49"/>
      <c r="B71" s="49" t="s">
        <v>26</v>
      </c>
      <c r="C71" s="33" t="s">
        <v>141</v>
      </c>
      <c r="D71" s="239"/>
      <c r="E71" s="222"/>
      <c r="F71" s="36"/>
      <c r="G71" s="34"/>
      <c r="H71" s="66"/>
      <c r="I71" s="66"/>
      <c r="J71" s="66"/>
      <c r="K71" s="66"/>
      <c r="L71" s="66"/>
      <c r="M71" s="66"/>
      <c r="N71" s="66"/>
      <c r="O71" s="66"/>
      <c r="P71" s="66"/>
      <c r="Q71" s="66"/>
      <c r="R71" s="66"/>
      <c r="S71" s="66"/>
      <c r="T71" s="66"/>
      <c r="U71" s="66"/>
      <c r="V71" s="66"/>
      <c r="W71" s="66"/>
      <c r="X71" s="66"/>
      <c r="Y71" s="66"/>
      <c r="Z71" s="66"/>
      <c r="AA71" s="66"/>
      <c r="AB71" s="66"/>
      <c r="AC71" s="66"/>
    </row>
    <row r="72" spans="1:29" s="35" customFormat="1">
      <c r="A72" s="32"/>
      <c r="B72" s="32"/>
      <c r="C72" s="33" t="s">
        <v>23</v>
      </c>
      <c r="D72" s="239" t="s">
        <v>28</v>
      </c>
      <c r="E72" s="222">
        <v>6</v>
      </c>
      <c r="F72" s="36"/>
      <c r="G72" s="34">
        <f>+F72*E72</f>
        <v>0</v>
      </c>
    </row>
    <row r="73" spans="1:29" s="96" customFormat="1">
      <c r="A73" s="32"/>
      <c r="B73" s="92"/>
      <c r="C73" s="93"/>
      <c r="D73" s="238"/>
      <c r="E73" s="221"/>
      <c r="F73" s="94"/>
      <c r="G73" s="34"/>
      <c r="H73" s="61"/>
      <c r="I73" s="61"/>
      <c r="J73" s="61"/>
      <c r="K73" s="61"/>
      <c r="L73" s="61"/>
      <c r="M73" s="61"/>
      <c r="N73" s="61"/>
      <c r="O73" s="61"/>
      <c r="P73" s="61"/>
      <c r="Q73" s="61"/>
      <c r="R73" s="61"/>
      <c r="S73" s="61"/>
      <c r="T73" s="61"/>
      <c r="U73" s="61"/>
      <c r="V73" s="61"/>
      <c r="W73" s="95"/>
    </row>
    <row r="74" spans="1:29" s="98" customFormat="1">
      <c r="A74" s="28">
        <f>1+COUNT(A$2:A73)</f>
        <v>12</v>
      </c>
      <c r="B74" s="32"/>
      <c r="C74" s="67" t="s">
        <v>142</v>
      </c>
      <c r="D74" s="239"/>
      <c r="E74" s="222"/>
      <c r="F74" s="97"/>
      <c r="G74" s="34"/>
      <c r="O74" s="99"/>
      <c r="Q74" s="99"/>
      <c r="S74" s="99"/>
    </row>
    <row r="75" spans="1:29" s="98" customFormat="1" ht="25.5">
      <c r="A75" s="32"/>
      <c r="B75" s="32"/>
      <c r="C75" s="67" t="s">
        <v>149</v>
      </c>
      <c r="D75" s="239"/>
      <c r="E75" s="222"/>
    </row>
    <row r="76" spans="1:29" s="98" customFormat="1">
      <c r="A76" s="32"/>
      <c r="B76" s="32"/>
      <c r="C76" s="67" t="s">
        <v>23</v>
      </c>
      <c r="D76" s="239"/>
      <c r="E76" s="222"/>
    </row>
    <row r="77" spans="1:29" s="98" customFormat="1">
      <c r="A77" s="32"/>
      <c r="B77" s="32"/>
      <c r="C77" s="67" t="s">
        <v>150</v>
      </c>
      <c r="D77" s="239" t="s">
        <v>24</v>
      </c>
      <c r="E77" s="222">
        <v>1</v>
      </c>
      <c r="F77" s="57"/>
      <c r="G77" s="34">
        <f>IF(E77&lt;&gt;0,E77*F77," ")</f>
        <v>0</v>
      </c>
    </row>
    <row r="79" spans="1:29" s="45" customFormat="1">
      <c r="A79" s="40"/>
      <c r="B79" s="41"/>
      <c r="C79" s="42" t="str">
        <f>+C1</f>
        <v>DX HLAJENJE CT PROSTOR - DX.2</v>
      </c>
      <c r="D79" s="231"/>
      <c r="E79" s="214"/>
      <c r="F79" s="43"/>
      <c r="G79" s="44">
        <f>SUM(G3:G78)</f>
        <v>0</v>
      </c>
      <c r="H79" s="23"/>
      <c r="I79" s="23"/>
      <c r="J79" s="23"/>
      <c r="K79" s="23"/>
      <c r="L79" s="23"/>
      <c r="M79" s="23"/>
      <c r="N79" s="23"/>
      <c r="O79" s="23"/>
      <c r="P79" s="23"/>
      <c r="Q79" s="23"/>
      <c r="R79" s="23"/>
      <c r="S79" s="23"/>
      <c r="T79" s="23"/>
      <c r="U79" s="23"/>
      <c r="V79" s="23"/>
      <c r="W79" s="23"/>
      <c r="X79" s="23"/>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zoomScale="120" zoomScaleNormal="120" workbookViewId="0">
      <pane ySplit="1" topLeftCell="A2" activePane="bottomLeft" state="frozenSplit"/>
      <selection activeCell="J2" sqref="J2"/>
      <selection pane="bottomLeft" activeCell="F72" sqref="F72"/>
    </sheetView>
  </sheetViews>
  <sheetFormatPr defaultRowHeight="12.75"/>
  <cols>
    <col min="1" max="1" width="5.7109375" style="28" customWidth="1"/>
    <col min="2" max="2" width="5.7109375" style="23" customWidth="1"/>
    <col min="3" max="3" width="50.7109375" style="29" customWidth="1"/>
    <col min="4" max="4" width="6.7109375" style="227" customWidth="1"/>
    <col min="5" max="5" width="7.7109375" style="210" customWidth="1"/>
    <col min="6" max="6" width="10.7109375" style="170" customWidth="1"/>
    <col min="7" max="7" width="10.7109375" style="176" customWidth="1"/>
    <col min="8" max="10" width="9.28515625" style="23" customWidth="1"/>
    <col min="11" max="24" width="9.140625" style="23"/>
    <col min="25" max="16384" width="9.140625" style="24"/>
  </cols>
  <sheetData>
    <row r="1" spans="1:29" ht="15">
      <c r="A1" s="64" t="s">
        <v>160</v>
      </c>
      <c r="B1" s="18"/>
      <c r="C1" s="19" t="s">
        <v>161</v>
      </c>
      <c r="D1" s="242"/>
      <c r="E1" s="209"/>
      <c r="F1" s="177"/>
      <c r="G1" s="178">
        <f>+G69</f>
        <v>0</v>
      </c>
    </row>
    <row r="3" spans="1:29">
      <c r="A3" s="25" t="s">
        <v>14</v>
      </c>
      <c r="B3" s="26"/>
      <c r="C3" s="27" t="s">
        <v>15</v>
      </c>
      <c r="D3" s="228" t="s">
        <v>17</v>
      </c>
      <c r="E3" s="211" t="s">
        <v>16</v>
      </c>
      <c r="F3" s="165" t="s">
        <v>174</v>
      </c>
      <c r="G3" s="165" t="s">
        <v>175</v>
      </c>
    </row>
    <row r="5" spans="1:29" ht="38.25">
      <c r="B5" s="102" t="s">
        <v>68</v>
      </c>
      <c r="C5" s="78" t="s">
        <v>162</v>
      </c>
    </row>
    <row r="7" spans="1:29" s="84" customFormat="1">
      <c r="A7" s="13">
        <f>1+COUNT(A$1:A5)</f>
        <v>1</v>
      </c>
      <c r="B7" s="5"/>
      <c r="C7" s="1" t="s">
        <v>163</v>
      </c>
      <c r="D7" s="241"/>
      <c r="E7" s="223"/>
      <c r="F7" s="170"/>
      <c r="G7" s="170"/>
      <c r="H7" s="5"/>
      <c r="I7" s="5"/>
      <c r="J7" s="5"/>
      <c r="K7" s="5"/>
      <c r="L7" s="5"/>
      <c r="M7" s="5"/>
      <c r="N7" s="5"/>
      <c r="O7" s="5"/>
      <c r="P7" s="5"/>
      <c r="Q7" s="5"/>
      <c r="R7" s="5"/>
      <c r="S7" s="5"/>
      <c r="T7" s="5"/>
      <c r="U7" s="5"/>
      <c r="V7" s="5"/>
      <c r="W7" s="5"/>
      <c r="X7" s="5"/>
    </row>
    <row r="8" spans="1:29" s="84" customFormat="1" ht="63.75">
      <c r="A8" s="13"/>
      <c r="B8" s="5"/>
      <c r="C8" s="1" t="s">
        <v>164</v>
      </c>
      <c r="D8" s="241"/>
      <c r="E8" s="223"/>
      <c r="F8" s="170"/>
      <c r="G8" s="170"/>
      <c r="H8" s="5"/>
      <c r="I8" s="5"/>
      <c r="J8" s="5"/>
      <c r="K8" s="5"/>
      <c r="L8" s="5"/>
      <c r="M8" s="5"/>
      <c r="N8" s="5"/>
      <c r="O8" s="5"/>
      <c r="P8" s="5"/>
      <c r="Q8" s="5"/>
      <c r="R8" s="5"/>
      <c r="S8" s="5"/>
      <c r="T8" s="5"/>
      <c r="U8" s="5"/>
      <c r="V8" s="5"/>
      <c r="W8" s="5"/>
      <c r="X8" s="5"/>
    </row>
    <row r="9" spans="1:29" s="84" customFormat="1">
      <c r="A9" s="13"/>
      <c r="B9" s="5" t="s">
        <v>26</v>
      </c>
      <c r="C9" s="1"/>
      <c r="D9" s="241" t="s">
        <v>70</v>
      </c>
      <c r="E9" s="223">
        <v>1</v>
      </c>
      <c r="F9" s="179"/>
      <c r="G9" s="170">
        <f>+F9*E9</f>
        <v>0</v>
      </c>
      <c r="H9" s="5"/>
      <c r="I9" s="5"/>
      <c r="J9" s="5"/>
      <c r="K9" s="5"/>
      <c r="L9" s="5"/>
      <c r="M9" s="5"/>
      <c r="N9" s="5"/>
      <c r="O9" s="5"/>
      <c r="P9" s="5"/>
      <c r="Q9" s="5"/>
      <c r="R9" s="5"/>
      <c r="S9" s="5"/>
      <c r="T9" s="5"/>
      <c r="U9" s="5"/>
      <c r="V9" s="5"/>
      <c r="W9" s="5"/>
      <c r="X9" s="5"/>
    </row>
    <row r="10" spans="1:29" s="84" customFormat="1">
      <c r="A10" s="13"/>
      <c r="B10" s="5"/>
      <c r="C10" s="1"/>
      <c r="D10" s="241"/>
      <c r="E10" s="223"/>
      <c r="F10" s="179"/>
      <c r="G10" s="170"/>
      <c r="H10" s="5"/>
      <c r="I10" s="5"/>
      <c r="J10" s="5"/>
      <c r="K10" s="5"/>
      <c r="L10" s="5"/>
      <c r="M10" s="5"/>
      <c r="N10" s="5"/>
      <c r="O10" s="5"/>
      <c r="P10" s="5"/>
      <c r="Q10" s="5"/>
      <c r="R10" s="5"/>
      <c r="S10" s="5"/>
      <c r="T10" s="5"/>
      <c r="U10" s="5"/>
      <c r="V10" s="5"/>
      <c r="W10" s="5"/>
      <c r="X10" s="5"/>
    </row>
    <row r="11" spans="1:29">
      <c r="A11" s="28">
        <f>1+COUNT(A$2:A10)</f>
        <v>2</v>
      </c>
      <c r="C11" s="29" t="s">
        <v>71</v>
      </c>
    </row>
    <row r="12" spans="1:29" s="35" customFormat="1" ht="140.25">
      <c r="A12" s="32"/>
      <c r="B12" s="32"/>
      <c r="C12" s="33" t="s">
        <v>151</v>
      </c>
      <c r="D12" s="243"/>
      <c r="E12" s="224"/>
      <c r="F12" s="180"/>
      <c r="G12" s="173"/>
      <c r="H12" s="66"/>
      <c r="I12" s="66"/>
      <c r="J12" s="66"/>
      <c r="K12" s="66"/>
      <c r="L12" s="66"/>
      <c r="M12" s="66"/>
      <c r="N12" s="66"/>
      <c r="O12" s="66"/>
      <c r="P12" s="66"/>
      <c r="Q12" s="66"/>
      <c r="R12" s="66"/>
      <c r="S12" s="66"/>
      <c r="T12" s="66"/>
      <c r="U12" s="66"/>
      <c r="V12" s="66"/>
      <c r="W12" s="66"/>
      <c r="X12" s="66"/>
      <c r="Y12" s="66"/>
      <c r="Z12" s="66"/>
      <c r="AA12" s="66"/>
      <c r="AB12" s="66"/>
      <c r="AC12" s="66"/>
    </row>
    <row r="13" spans="1:29" s="35" customFormat="1">
      <c r="A13" s="49"/>
      <c r="B13" s="49" t="s">
        <v>25</v>
      </c>
      <c r="C13" s="67" t="s">
        <v>80</v>
      </c>
      <c r="D13" s="243"/>
      <c r="E13" s="224"/>
      <c r="F13" s="180"/>
      <c r="G13" s="173"/>
      <c r="H13" s="66"/>
      <c r="I13" s="66"/>
      <c r="J13" s="66"/>
      <c r="K13" s="66"/>
      <c r="L13" s="66"/>
      <c r="M13" s="66"/>
      <c r="N13" s="66"/>
      <c r="O13" s="66"/>
      <c r="P13" s="66"/>
      <c r="Q13" s="66"/>
      <c r="R13" s="66"/>
      <c r="S13" s="66"/>
      <c r="T13" s="66"/>
      <c r="U13" s="66"/>
      <c r="V13" s="66"/>
      <c r="W13" s="66"/>
      <c r="X13" s="66"/>
      <c r="Y13" s="66"/>
      <c r="Z13" s="66"/>
      <c r="AA13" s="66"/>
      <c r="AB13" s="66"/>
      <c r="AC13" s="66"/>
    </row>
    <row r="14" spans="1:29" s="35" customFormat="1">
      <c r="A14" s="49"/>
      <c r="B14" s="49" t="s">
        <v>26</v>
      </c>
      <c r="C14" s="67" t="s">
        <v>165</v>
      </c>
      <c r="D14" s="239"/>
      <c r="E14" s="222"/>
      <c r="F14" s="181"/>
      <c r="G14" s="173"/>
      <c r="H14" s="66"/>
      <c r="I14" s="66"/>
      <c r="J14" s="66"/>
      <c r="K14" s="66"/>
      <c r="L14" s="66"/>
      <c r="M14" s="66"/>
      <c r="N14" s="66"/>
      <c r="O14" s="66"/>
      <c r="P14" s="66"/>
      <c r="Q14" s="66"/>
      <c r="R14" s="66"/>
      <c r="S14" s="66"/>
      <c r="T14" s="66"/>
      <c r="U14" s="66"/>
      <c r="V14" s="66"/>
      <c r="W14" s="66"/>
      <c r="X14" s="66"/>
      <c r="Y14" s="66"/>
      <c r="Z14" s="66"/>
      <c r="AA14" s="66"/>
      <c r="AB14" s="66"/>
      <c r="AC14" s="66"/>
    </row>
    <row r="15" spans="1:29" s="35" customFormat="1">
      <c r="A15" s="49"/>
      <c r="B15" s="49"/>
      <c r="C15" s="67" t="s">
        <v>130</v>
      </c>
      <c r="D15" s="239"/>
      <c r="E15" s="222"/>
      <c r="F15" s="181"/>
      <c r="G15" s="173"/>
      <c r="H15" s="66"/>
      <c r="I15" s="66"/>
      <c r="J15" s="66"/>
      <c r="K15" s="66"/>
      <c r="L15" s="66"/>
      <c r="M15" s="66"/>
      <c r="N15" s="66"/>
      <c r="O15" s="66"/>
      <c r="P15" s="66"/>
      <c r="Q15" s="66"/>
      <c r="R15" s="66"/>
      <c r="S15" s="66"/>
      <c r="T15" s="66"/>
      <c r="U15" s="66"/>
      <c r="V15" s="66"/>
      <c r="W15" s="66"/>
      <c r="X15" s="66"/>
      <c r="Y15" s="66"/>
      <c r="Z15" s="66"/>
      <c r="AA15" s="66"/>
      <c r="AB15" s="66"/>
      <c r="AC15" s="66"/>
    </row>
    <row r="16" spans="1:29" s="35" customFormat="1">
      <c r="A16" s="49"/>
      <c r="B16" s="49"/>
      <c r="C16" s="67" t="s">
        <v>166</v>
      </c>
      <c r="D16" s="239"/>
      <c r="E16" s="222"/>
      <c r="F16" s="181"/>
      <c r="G16" s="173"/>
    </row>
    <row r="17" spans="1:29" s="35" customFormat="1">
      <c r="A17" s="49"/>
      <c r="B17" s="49"/>
      <c r="C17" s="67" t="s">
        <v>167</v>
      </c>
      <c r="D17" s="239"/>
      <c r="E17" s="222"/>
      <c r="F17" s="181"/>
      <c r="G17" s="173"/>
      <c r="H17" s="66"/>
      <c r="I17" s="66"/>
      <c r="J17" s="66"/>
      <c r="K17" s="66"/>
      <c r="L17" s="66"/>
      <c r="M17" s="66"/>
      <c r="N17" s="66"/>
      <c r="O17" s="66"/>
      <c r="P17" s="66"/>
      <c r="Q17" s="66"/>
      <c r="R17" s="66"/>
      <c r="S17" s="66"/>
      <c r="T17" s="66"/>
      <c r="U17" s="66"/>
      <c r="V17" s="66"/>
      <c r="W17" s="66"/>
      <c r="X17" s="66"/>
      <c r="Y17" s="66"/>
      <c r="Z17" s="66"/>
      <c r="AA17" s="66"/>
      <c r="AB17" s="66"/>
      <c r="AC17" s="66"/>
    </row>
    <row r="18" spans="1:29" s="35" customFormat="1">
      <c r="A18" s="49"/>
      <c r="B18" s="49"/>
      <c r="C18" s="67" t="s">
        <v>168</v>
      </c>
      <c r="D18" s="239"/>
      <c r="E18" s="222"/>
      <c r="F18" s="181"/>
      <c r="G18" s="173"/>
      <c r="H18" s="66"/>
      <c r="I18" s="66"/>
      <c r="J18" s="66"/>
      <c r="K18" s="66"/>
      <c r="L18" s="66"/>
      <c r="M18" s="66"/>
      <c r="N18" s="66"/>
      <c r="O18" s="66"/>
      <c r="P18" s="66"/>
      <c r="Q18" s="66"/>
      <c r="R18" s="66"/>
      <c r="S18" s="66"/>
      <c r="T18" s="66"/>
      <c r="U18" s="66"/>
      <c r="V18" s="66"/>
      <c r="W18" s="66"/>
      <c r="X18" s="66"/>
      <c r="Y18" s="66"/>
      <c r="Z18" s="66"/>
      <c r="AA18" s="66"/>
      <c r="AB18" s="66"/>
      <c r="AC18" s="66"/>
    </row>
    <row r="19" spans="1:29" s="35" customFormat="1">
      <c r="A19" s="49"/>
      <c r="B19" s="49"/>
      <c r="C19" s="67" t="s">
        <v>79</v>
      </c>
      <c r="D19" s="239"/>
      <c r="E19" s="222"/>
      <c r="F19" s="181"/>
      <c r="G19" s="173"/>
      <c r="H19" s="66"/>
      <c r="I19" s="66"/>
      <c r="J19" s="66"/>
      <c r="K19" s="66"/>
      <c r="L19" s="66"/>
      <c r="M19" s="66"/>
      <c r="N19" s="66"/>
      <c r="O19" s="66"/>
      <c r="P19" s="66"/>
      <c r="Q19" s="66"/>
      <c r="R19" s="66"/>
      <c r="S19" s="66"/>
      <c r="T19" s="66"/>
      <c r="U19" s="66"/>
      <c r="V19" s="66"/>
      <c r="W19" s="66"/>
      <c r="X19" s="66"/>
      <c r="Y19" s="66"/>
      <c r="Z19" s="66"/>
      <c r="AA19" s="66"/>
      <c r="AB19" s="66"/>
      <c r="AC19" s="66"/>
    </row>
    <row r="20" spans="1:29" s="35" customFormat="1">
      <c r="A20" s="49"/>
      <c r="B20" s="49"/>
      <c r="C20" s="35" t="s">
        <v>23</v>
      </c>
      <c r="D20" s="239" t="s">
        <v>24</v>
      </c>
      <c r="E20" s="222">
        <v>1</v>
      </c>
      <c r="F20" s="181"/>
      <c r="G20" s="173">
        <f>+F20*E20</f>
        <v>0</v>
      </c>
      <c r="H20" s="66"/>
      <c r="I20" s="66"/>
      <c r="J20" s="66"/>
      <c r="K20" s="66"/>
      <c r="L20" s="66"/>
      <c r="M20" s="66"/>
      <c r="N20" s="66"/>
      <c r="O20" s="66"/>
      <c r="P20" s="66"/>
      <c r="Q20" s="66"/>
      <c r="R20" s="66"/>
      <c r="S20" s="66"/>
      <c r="T20" s="66"/>
      <c r="U20" s="66"/>
      <c r="V20" s="66"/>
      <c r="W20" s="66"/>
      <c r="X20" s="66"/>
      <c r="Y20" s="66"/>
      <c r="Z20" s="66"/>
      <c r="AA20" s="66"/>
      <c r="AB20" s="66"/>
      <c r="AC20" s="66"/>
    </row>
    <row r="21" spans="1:29" s="35" customFormat="1">
      <c r="A21" s="32"/>
      <c r="B21" s="49"/>
      <c r="C21" s="67"/>
      <c r="D21" s="239"/>
      <c r="E21" s="222"/>
      <c r="F21" s="181"/>
      <c r="G21" s="173"/>
      <c r="H21" s="66"/>
      <c r="I21" s="66"/>
      <c r="J21" s="66"/>
      <c r="K21" s="66"/>
      <c r="L21" s="66"/>
      <c r="M21" s="66"/>
      <c r="N21" s="66"/>
      <c r="O21" s="66"/>
      <c r="P21" s="66"/>
      <c r="Q21" s="66"/>
      <c r="R21" s="66"/>
      <c r="S21" s="66"/>
      <c r="T21" s="66"/>
      <c r="U21" s="66"/>
      <c r="V21" s="66"/>
      <c r="W21" s="66"/>
      <c r="X21" s="66"/>
      <c r="Y21" s="66"/>
      <c r="Z21" s="66"/>
      <c r="AA21" s="66"/>
      <c r="AB21" s="66"/>
      <c r="AC21" s="66"/>
    </row>
    <row r="22" spans="1:29" s="35" customFormat="1">
      <c r="A22" s="28">
        <f>1+COUNT(A$2:A21)</f>
        <v>3</v>
      </c>
      <c r="B22" s="32"/>
      <c r="C22" s="67" t="s">
        <v>72</v>
      </c>
      <c r="D22" s="239"/>
      <c r="E22" s="222"/>
      <c r="F22" s="181"/>
      <c r="G22" s="173"/>
      <c r="H22" s="66"/>
      <c r="I22" s="66"/>
      <c r="J22" s="66"/>
      <c r="K22" s="66"/>
      <c r="L22" s="66"/>
      <c r="M22" s="66"/>
      <c r="N22" s="66"/>
      <c r="O22" s="66"/>
      <c r="P22" s="66"/>
      <c r="Q22" s="66"/>
      <c r="R22" s="66"/>
      <c r="S22" s="66"/>
      <c r="T22" s="66"/>
      <c r="U22" s="66"/>
      <c r="V22" s="66"/>
      <c r="W22" s="66"/>
      <c r="X22" s="66"/>
      <c r="Y22" s="66"/>
      <c r="Z22" s="66"/>
      <c r="AA22" s="66"/>
      <c r="AB22" s="66"/>
      <c r="AC22" s="66"/>
    </row>
    <row r="23" spans="1:29" s="35" customFormat="1" ht="76.5">
      <c r="A23" s="49"/>
      <c r="B23" s="32"/>
      <c r="C23" s="67" t="s">
        <v>138</v>
      </c>
      <c r="D23" s="239"/>
      <c r="E23" s="222"/>
      <c r="F23" s="181"/>
      <c r="G23" s="173"/>
      <c r="H23" s="66"/>
      <c r="I23" s="66"/>
      <c r="J23" s="66"/>
      <c r="K23" s="66"/>
      <c r="L23" s="66"/>
      <c r="M23" s="66"/>
      <c r="N23" s="66"/>
      <c r="O23" s="66"/>
      <c r="P23" s="66"/>
      <c r="Q23" s="66"/>
      <c r="R23" s="66"/>
      <c r="S23" s="66"/>
      <c r="T23" s="66"/>
      <c r="U23" s="66"/>
      <c r="V23" s="66"/>
      <c r="W23" s="66"/>
      <c r="X23" s="66"/>
      <c r="Y23" s="66"/>
      <c r="Z23" s="66"/>
      <c r="AA23" s="66"/>
      <c r="AB23" s="66"/>
      <c r="AC23" s="66"/>
    </row>
    <row r="24" spans="1:29" s="35" customFormat="1">
      <c r="A24" s="49"/>
      <c r="B24" s="49" t="s">
        <v>25</v>
      </c>
      <c r="C24" s="67" t="s">
        <v>80</v>
      </c>
      <c r="D24" s="239"/>
      <c r="E24" s="222"/>
      <c r="F24" s="181"/>
      <c r="G24" s="173"/>
      <c r="H24" s="66"/>
      <c r="I24" s="66"/>
      <c r="J24" s="66"/>
      <c r="K24" s="66"/>
      <c r="L24" s="66"/>
      <c r="M24" s="66"/>
      <c r="N24" s="66"/>
      <c r="O24" s="66"/>
      <c r="P24" s="66"/>
      <c r="Q24" s="66"/>
      <c r="R24" s="66"/>
      <c r="S24" s="66"/>
      <c r="T24" s="66"/>
      <c r="U24" s="66"/>
      <c r="V24" s="66"/>
      <c r="W24" s="66"/>
      <c r="X24" s="66"/>
      <c r="Y24" s="66"/>
      <c r="Z24" s="66"/>
      <c r="AA24" s="66"/>
      <c r="AB24" s="66"/>
      <c r="AC24" s="66"/>
    </row>
    <row r="25" spans="1:29" s="35" customFormat="1">
      <c r="A25" s="49"/>
      <c r="B25" s="49" t="s">
        <v>26</v>
      </c>
      <c r="C25" s="67" t="s">
        <v>169</v>
      </c>
      <c r="D25" s="239"/>
      <c r="E25" s="222"/>
      <c r="F25" s="181"/>
      <c r="G25" s="173"/>
      <c r="H25" s="66"/>
      <c r="I25" s="66"/>
      <c r="J25" s="66"/>
      <c r="K25" s="66"/>
      <c r="L25" s="66"/>
      <c r="M25" s="66"/>
      <c r="N25" s="66"/>
      <c r="O25" s="66"/>
      <c r="P25" s="66"/>
      <c r="Q25" s="66"/>
      <c r="R25" s="66"/>
      <c r="S25" s="66"/>
      <c r="T25" s="66"/>
      <c r="U25" s="66"/>
      <c r="V25" s="66"/>
      <c r="W25" s="66"/>
      <c r="X25" s="66"/>
      <c r="Y25" s="66"/>
      <c r="Z25" s="66"/>
      <c r="AA25" s="66"/>
      <c r="AB25" s="66"/>
      <c r="AC25" s="66"/>
    </row>
    <row r="26" spans="1:29" s="35" customFormat="1">
      <c r="A26" s="49"/>
      <c r="B26" s="49"/>
      <c r="C26" s="67" t="s">
        <v>170</v>
      </c>
      <c r="D26" s="239"/>
      <c r="E26" s="222"/>
      <c r="F26" s="181"/>
      <c r="G26" s="173"/>
      <c r="H26" s="66"/>
      <c r="I26" s="66"/>
      <c r="J26" s="66"/>
      <c r="K26" s="66"/>
      <c r="L26" s="66"/>
      <c r="M26" s="66"/>
      <c r="N26" s="66"/>
      <c r="O26" s="66"/>
      <c r="P26" s="66"/>
      <c r="Q26" s="66"/>
      <c r="R26" s="66"/>
      <c r="S26" s="66"/>
      <c r="T26" s="66"/>
      <c r="U26" s="66"/>
      <c r="V26" s="66"/>
      <c r="W26" s="66"/>
      <c r="X26" s="66"/>
      <c r="Y26" s="66"/>
      <c r="Z26" s="66"/>
      <c r="AA26" s="66"/>
      <c r="AB26" s="66"/>
      <c r="AC26" s="66"/>
    </row>
    <row r="27" spans="1:29" s="35" customFormat="1">
      <c r="A27" s="49"/>
      <c r="B27" s="49"/>
      <c r="C27" s="67" t="s">
        <v>171</v>
      </c>
      <c r="D27" s="239"/>
      <c r="E27" s="222"/>
      <c r="F27" s="181"/>
      <c r="G27" s="173"/>
      <c r="H27" s="66"/>
      <c r="I27" s="66"/>
      <c r="J27" s="66"/>
      <c r="K27" s="66"/>
      <c r="L27" s="66"/>
      <c r="M27" s="66"/>
      <c r="N27" s="66"/>
      <c r="O27" s="66"/>
      <c r="P27" s="66"/>
      <c r="Q27" s="66"/>
      <c r="R27" s="66"/>
      <c r="S27" s="66"/>
      <c r="T27" s="66"/>
      <c r="U27" s="66"/>
      <c r="V27" s="66"/>
      <c r="W27" s="66"/>
      <c r="X27" s="66"/>
      <c r="Y27" s="66"/>
      <c r="Z27" s="66"/>
      <c r="AA27" s="66"/>
      <c r="AB27" s="66"/>
      <c r="AC27" s="66"/>
    </row>
    <row r="28" spans="1:29" s="35" customFormat="1">
      <c r="A28" s="49"/>
      <c r="B28" s="49"/>
      <c r="C28" s="67" t="s">
        <v>73</v>
      </c>
      <c r="D28" s="239"/>
      <c r="E28" s="222"/>
      <c r="F28" s="181"/>
      <c r="G28" s="173"/>
      <c r="H28" s="66"/>
      <c r="I28" s="66"/>
      <c r="J28" s="66"/>
      <c r="K28" s="66"/>
      <c r="L28" s="66"/>
      <c r="M28" s="66"/>
      <c r="N28" s="66"/>
      <c r="O28" s="66"/>
      <c r="P28" s="66"/>
      <c r="Q28" s="66"/>
      <c r="R28" s="66"/>
      <c r="S28" s="66"/>
      <c r="T28" s="66"/>
      <c r="U28" s="66"/>
      <c r="V28" s="66"/>
      <c r="W28" s="66"/>
      <c r="X28" s="66"/>
      <c r="Y28" s="66"/>
      <c r="Z28" s="66"/>
      <c r="AA28" s="66"/>
      <c r="AB28" s="66"/>
      <c r="AC28" s="66"/>
    </row>
    <row r="29" spans="1:29" s="35" customFormat="1">
      <c r="A29" s="49"/>
      <c r="B29" s="49"/>
      <c r="C29" s="35" t="s">
        <v>23</v>
      </c>
      <c r="D29" s="239" t="s">
        <v>24</v>
      </c>
      <c r="E29" s="222">
        <v>1</v>
      </c>
      <c r="F29" s="181"/>
      <c r="G29" s="173">
        <f>+F29*E29</f>
        <v>0</v>
      </c>
      <c r="H29" s="66"/>
      <c r="I29" s="66"/>
      <c r="J29" s="66"/>
      <c r="K29" s="66"/>
      <c r="L29" s="66"/>
      <c r="M29" s="66"/>
      <c r="N29" s="66"/>
      <c r="O29" s="66"/>
      <c r="P29" s="66"/>
      <c r="Q29" s="66"/>
      <c r="R29" s="66"/>
      <c r="S29" s="66"/>
      <c r="T29" s="66"/>
      <c r="U29" s="66"/>
      <c r="V29" s="66"/>
      <c r="W29" s="66"/>
      <c r="X29" s="66"/>
      <c r="Y29" s="66"/>
      <c r="Z29" s="66"/>
      <c r="AA29" s="66"/>
      <c r="AB29" s="66"/>
      <c r="AC29" s="66"/>
    </row>
    <row r="30" spans="1:29" s="35" customFormat="1">
      <c r="A30" s="32"/>
      <c r="B30" s="49"/>
      <c r="D30" s="239"/>
      <c r="E30" s="222"/>
      <c r="F30" s="181"/>
      <c r="G30" s="173"/>
      <c r="H30" s="66"/>
      <c r="I30" s="66"/>
      <c r="J30" s="66"/>
      <c r="K30" s="66"/>
      <c r="L30" s="66"/>
      <c r="M30" s="66"/>
      <c r="N30" s="66"/>
      <c r="O30" s="66"/>
      <c r="P30" s="66"/>
      <c r="Q30" s="66"/>
      <c r="R30" s="66"/>
      <c r="S30" s="66"/>
      <c r="T30" s="66"/>
      <c r="U30" s="66"/>
      <c r="V30" s="66"/>
      <c r="W30" s="66"/>
      <c r="X30" s="66"/>
      <c r="Y30" s="66"/>
      <c r="Z30" s="66"/>
      <c r="AA30" s="66"/>
      <c r="AB30" s="66"/>
      <c r="AC30" s="66"/>
    </row>
    <row r="31" spans="1:29" s="35" customFormat="1">
      <c r="A31" s="28">
        <f>1+COUNT(A$2:A30)</f>
        <v>4</v>
      </c>
      <c r="B31" s="32"/>
      <c r="C31" s="33" t="s">
        <v>74</v>
      </c>
      <c r="D31" s="239"/>
      <c r="E31" s="222"/>
      <c r="F31" s="181"/>
      <c r="G31" s="173"/>
      <c r="H31" s="66"/>
      <c r="I31" s="66"/>
      <c r="J31" s="66"/>
      <c r="K31" s="66"/>
      <c r="L31" s="66"/>
      <c r="M31" s="66"/>
      <c r="N31" s="66"/>
      <c r="O31" s="66"/>
      <c r="P31" s="66"/>
      <c r="Q31" s="66"/>
      <c r="R31" s="66"/>
      <c r="S31" s="66"/>
      <c r="T31" s="66"/>
      <c r="U31" s="66"/>
      <c r="V31" s="66"/>
      <c r="W31" s="66"/>
      <c r="X31" s="66"/>
      <c r="Y31" s="66"/>
      <c r="Z31" s="66"/>
      <c r="AA31" s="66"/>
      <c r="AB31" s="66"/>
      <c r="AC31" s="66"/>
    </row>
    <row r="32" spans="1:29" s="35" customFormat="1" ht="38.25">
      <c r="A32" s="49"/>
      <c r="B32" s="32"/>
      <c r="C32" s="67" t="s">
        <v>139</v>
      </c>
      <c r="D32" s="239"/>
      <c r="E32" s="222"/>
      <c r="F32" s="181"/>
      <c r="G32" s="173"/>
      <c r="H32" s="66"/>
      <c r="I32" s="66"/>
      <c r="J32" s="66"/>
      <c r="K32" s="66"/>
      <c r="L32" s="66"/>
      <c r="M32" s="66"/>
      <c r="N32" s="66"/>
      <c r="O32" s="66"/>
      <c r="P32" s="66"/>
      <c r="Q32" s="66"/>
      <c r="R32" s="66"/>
      <c r="S32" s="66"/>
      <c r="T32" s="66"/>
      <c r="U32" s="66"/>
      <c r="V32" s="66"/>
      <c r="W32" s="66"/>
      <c r="X32" s="66"/>
      <c r="Y32" s="66"/>
      <c r="Z32" s="66"/>
      <c r="AA32" s="66"/>
      <c r="AB32" s="66"/>
      <c r="AC32" s="66"/>
    </row>
    <row r="33" spans="1:29" s="35" customFormat="1">
      <c r="A33" s="49"/>
      <c r="B33" s="49" t="s">
        <v>25</v>
      </c>
      <c r="C33" s="67" t="s">
        <v>80</v>
      </c>
      <c r="D33" s="239"/>
      <c r="E33" s="222"/>
      <c r="F33" s="181"/>
      <c r="G33" s="173"/>
      <c r="H33" s="66"/>
      <c r="I33" s="66"/>
      <c r="J33" s="66"/>
      <c r="K33" s="66"/>
      <c r="L33" s="66"/>
      <c r="M33" s="66"/>
      <c r="N33" s="66"/>
      <c r="O33" s="66"/>
      <c r="P33" s="66"/>
      <c r="Q33" s="66"/>
      <c r="R33" s="66"/>
      <c r="S33" s="66"/>
      <c r="T33" s="66"/>
      <c r="U33" s="66"/>
      <c r="V33" s="66"/>
      <c r="W33" s="66"/>
      <c r="X33" s="66"/>
      <c r="Y33" s="66"/>
      <c r="Z33" s="66"/>
      <c r="AA33" s="66"/>
      <c r="AB33" s="66"/>
      <c r="AC33" s="66"/>
    </row>
    <row r="34" spans="1:29" s="35" customFormat="1">
      <c r="A34" s="32"/>
      <c r="B34" s="49" t="s">
        <v>26</v>
      </c>
      <c r="C34" s="67"/>
      <c r="D34" s="239"/>
      <c r="E34" s="222"/>
      <c r="F34" s="181"/>
      <c r="G34" s="173"/>
      <c r="H34" s="66"/>
      <c r="I34" s="66"/>
      <c r="J34" s="66"/>
      <c r="K34" s="66"/>
      <c r="L34" s="66"/>
      <c r="M34" s="66"/>
      <c r="N34" s="66"/>
      <c r="O34" s="66"/>
      <c r="P34" s="66"/>
      <c r="Q34" s="66"/>
      <c r="R34" s="66"/>
      <c r="S34" s="66"/>
      <c r="T34" s="66"/>
      <c r="U34" s="66"/>
      <c r="V34" s="66"/>
      <c r="W34" s="66"/>
      <c r="X34" s="66"/>
      <c r="Y34" s="66"/>
      <c r="Z34" s="66"/>
      <c r="AA34" s="66"/>
      <c r="AB34" s="66"/>
      <c r="AC34" s="66"/>
    </row>
    <row r="35" spans="1:29" s="35" customFormat="1">
      <c r="A35" s="32"/>
      <c r="B35" s="32"/>
      <c r="C35" s="67" t="s">
        <v>23</v>
      </c>
      <c r="D35" s="239" t="s">
        <v>24</v>
      </c>
      <c r="E35" s="222">
        <v>1</v>
      </c>
      <c r="F35" s="181"/>
      <c r="G35" s="173">
        <f>+F35*E35</f>
        <v>0</v>
      </c>
      <c r="H35" s="66"/>
      <c r="I35" s="66"/>
      <c r="J35" s="66"/>
      <c r="K35" s="66"/>
      <c r="L35" s="66"/>
      <c r="M35" s="66"/>
      <c r="N35" s="66"/>
      <c r="O35" s="66"/>
      <c r="P35" s="66"/>
      <c r="Q35" s="66"/>
      <c r="R35" s="66"/>
      <c r="S35" s="66"/>
      <c r="T35" s="66"/>
      <c r="U35" s="66"/>
      <c r="V35" s="66"/>
      <c r="W35" s="66"/>
      <c r="X35" s="66"/>
      <c r="Y35" s="66"/>
      <c r="Z35" s="66"/>
      <c r="AA35" s="66"/>
      <c r="AB35" s="66"/>
      <c r="AC35" s="66"/>
    </row>
    <row r="36" spans="1:29" s="35" customFormat="1">
      <c r="A36" s="32"/>
      <c r="B36" s="49"/>
      <c r="D36" s="239"/>
      <c r="E36" s="222"/>
      <c r="F36" s="181"/>
      <c r="G36" s="173"/>
      <c r="H36" s="66"/>
      <c r="I36" s="66"/>
      <c r="J36" s="66"/>
      <c r="K36" s="66"/>
      <c r="L36" s="66"/>
      <c r="M36" s="66"/>
      <c r="N36" s="66"/>
      <c r="O36" s="66"/>
      <c r="P36" s="66"/>
      <c r="Q36" s="66"/>
      <c r="R36" s="66"/>
      <c r="S36" s="66"/>
      <c r="T36" s="66"/>
      <c r="U36" s="66"/>
      <c r="V36" s="66"/>
      <c r="W36" s="66"/>
      <c r="X36" s="66"/>
      <c r="Y36" s="66"/>
      <c r="Z36" s="66"/>
      <c r="AA36" s="66"/>
      <c r="AB36" s="66"/>
      <c r="AC36" s="66"/>
    </row>
    <row r="37" spans="1:29" s="35" customFormat="1">
      <c r="A37" s="28">
        <f>1+COUNT(A$2:A36)</f>
        <v>5</v>
      </c>
      <c r="B37" s="32"/>
      <c r="C37" s="33" t="s">
        <v>82</v>
      </c>
      <c r="D37" s="239"/>
      <c r="E37" s="222"/>
      <c r="F37" s="181"/>
      <c r="G37" s="173"/>
      <c r="H37" s="66"/>
      <c r="I37" s="66"/>
      <c r="J37" s="66"/>
      <c r="K37" s="66"/>
      <c r="L37" s="66"/>
      <c r="M37" s="66"/>
      <c r="N37" s="66"/>
      <c r="O37" s="66"/>
      <c r="P37" s="66"/>
      <c r="Q37" s="66"/>
      <c r="R37" s="66"/>
      <c r="S37" s="66"/>
      <c r="T37" s="66"/>
      <c r="U37" s="66"/>
      <c r="V37" s="66"/>
      <c r="W37" s="66"/>
      <c r="X37" s="66"/>
      <c r="Y37" s="66"/>
      <c r="Z37" s="66"/>
      <c r="AA37" s="66"/>
      <c r="AB37" s="66"/>
      <c r="AC37" s="66"/>
    </row>
    <row r="38" spans="1:29" s="35" customFormat="1" ht="38.25">
      <c r="A38" s="49"/>
      <c r="B38" s="32"/>
      <c r="C38" s="67" t="s">
        <v>172</v>
      </c>
      <c r="D38" s="239"/>
      <c r="E38" s="222"/>
      <c r="F38" s="181"/>
      <c r="G38" s="173"/>
      <c r="H38" s="66"/>
      <c r="I38" s="66"/>
      <c r="J38" s="66"/>
      <c r="K38" s="66"/>
      <c r="L38" s="66"/>
      <c r="M38" s="66"/>
      <c r="N38" s="66"/>
      <c r="O38" s="66"/>
      <c r="P38" s="66"/>
      <c r="Q38" s="66"/>
      <c r="R38" s="66"/>
      <c r="S38" s="66"/>
      <c r="T38" s="66"/>
      <c r="U38" s="66"/>
      <c r="V38" s="66"/>
      <c r="W38" s="66"/>
      <c r="X38" s="66"/>
      <c r="Y38" s="66"/>
      <c r="Z38" s="66"/>
      <c r="AA38" s="66"/>
      <c r="AB38" s="66"/>
      <c r="AC38" s="66"/>
    </row>
    <row r="39" spans="1:29" s="35" customFormat="1">
      <c r="A39" s="49"/>
      <c r="B39" s="49" t="s">
        <v>25</v>
      </c>
      <c r="C39" s="67"/>
      <c r="D39" s="239"/>
      <c r="E39" s="222"/>
      <c r="F39" s="181"/>
      <c r="G39" s="173"/>
      <c r="H39" s="66"/>
      <c r="I39" s="66"/>
      <c r="J39" s="66"/>
      <c r="K39" s="66"/>
      <c r="L39" s="66"/>
      <c r="M39" s="66"/>
      <c r="N39" s="66"/>
      <c r="O39" s="66"/>
      <c r="P39" s="66"/>
      <c r="Q39" s="66"/>
      <c r="R39" s="66"/>
      <c r="S39" s="66"/>
      <c r="T39" s="66"/>
      <c r="U39" s="66"/>
      <c r="V39" s="66"/>
      <c r="W39" s="66"/>
      <c r="X39" s="66"/>
      <c r="Y39" s="66"/>
      <c r="Z39" s="66"/>
      <c r="AA39" s="66"/>
      <c r="AB39" s="66"/>
      <c r="AC39" s="66"/>
    </row>
    <row r="40" spans="1:29" s="35" customFormat="1">
      <c r="A40" s="32"/>
      <c r="B40" s="49" t="s">
        <v>26</v>
      </c>
      <c r="C40" s="67"/>
      <c r="D40" s="239"/>
      <c r="E40" s="222"/>
      <c r="F40" s="181"/>
      <c r="G40" s="173"/>
      <c r="H40" s="66"/>
      <c r="I40" s="66"/>
      <c r="J40" s="66"/>
      <c r="K40" s="66"/>
      <c r="L40" s="66"/>
      <c r="M40" s="66"/>
      <c r="N40" s="66"/>
      <c r="O40" s="66"/>
      <c r="P40" s="66"/>
      <c r="Q40" s="66"/>
      <c r="R40" s="66"/>
      <c r="S40" s="66"/>
      <c r="T40" s="66"/>
      <c r="U40" s="66"/>
      <c r="V40" s="66"/>
      <c r="W40" s="66"/>
      <c r="X40" s="66"/>
      <c r="Y40" s="66"/>
      <c r="Z40" s="66"/>
      <c r="AA40" s="66"/>
      <c r="AB40" s="66"/>
      <c r="AC40" s="66"/>
    </row>
    <row r="41" spans="1:29" s="35" customFormat="1">
      <c r="A41" s="32"/>
      <c r="B41" s="32"/>
      <c r="C41" s="67" t="s">
        <v>23</v>
      </c>
      <c r="D41" s="239" t="s">
        <v>24</v>
      </c>
      <c r="E41" s="222">
        <v>1</v>
      </c>
      <c r="F41" s="181"/>
      <c r="G41" s="173">
        <f>+F41*E41</f>
        <v>0</v>
      </c>
      <c r="H41" s="66"/>
      <c r="I41" s="66"/>
      <c r="J41" s="66"/>
      <c r="K41" s="66"/>
      <c r="L41" s="66"/>
      <c r="M41" s="66"/>
      <c r="N41" s="66"/>
      <c r="O41" s="66"/>
      <c r="P41" s="66"/>
      <c r="Q41" s="66"/>
      <c r="R41" s="66"/>
      <c r="S41" s="66"/>
      <c r="T41" s="66"/>
      <c r="U41" s="66"/>
      <c r="V41" s="66"/>
      <c r="W41" s="66"/>
      <c r="X41" s="66"/>
      <c r="Y41" s="66"/>
      <c r="Z41" s="66"/>
      <c r="AA41" s="66"/>
      <c r="AB41" s="66"/>
      <c r="AC41" s="66"/>
    </row>
    <row r="42" spans="1:29" s="35" customFormat="1">
      <c r="A42" s="49"/>
      <c r="B42" s="32"/>
      <c r="C42" s="67"/>
      <c r="D42" s="239"/>
      <c r="E42" s="222"/>
      <c r="F42" s="181"/>
      <c r="G42" s="173"/>
      <c r="H42" s="66"/>
      <c r="I42" s="66"/>
      <c r="J42" s="66"/>
      <c r="K42" s="66"/>
      <c r="L42" s="66"/>
      <c r="M42" s="66"/>
      <c r="N42" s="66"/>
      <c r="O42" s="66"/>
      <c r="P42" s="66"/>
      <c r="Q42" s="66"/>
      <c r="R42" s="66"/>
      <c r="S42" s="66"/>
      <c r="T42" s="66"/>
      <c r="U42" s="66"/>
      <c r="V42" s="66"/>
      <c r="W42" s="66"/>
      <c r="X42" s="66"/>
      <c r="Y42" s="66"/>
      <c r="Z42" s="66"/>
      <c r="AA42" s="66"/>
      <c r="AB42" s="66"/>
      <c r="AC42" s="66"/>
    </row>
    <row r="43" spans="1:29" s="35" customFormat="1">
      <c r="A43" s="28">
        <f>1+COUNT(A$2:A42)</f>
        <v>6</v>
      </c>
      <c r="B43" s="49"/>
      <c r="C43" s="1" t="s">
        <v>75</v>
      </c>
      <c r="D43" s="239"/>
      <c r="E43" s="222"/>
      <c r="F43" s="181"/>
      <c r="G43" s="173"/>
      <c r="H43" s="68"/>
      <c r="I43" s="68"/>
      <c r="J43" s="68"/>
      <c r="K43" s="68"/>
      <c r="L43" s="68"/>
      <c r="M43" s="68"/>
      <c r="N43" s="68"/>
      <c r="O43" s="68"/>
      <c r="P43" s="68"/>
      <c r="Q43" s="68"/>
      <c r="R43" s="68"/>
      <c r="S43" s="68"/>
      <c r="T43" s="68"/>
      <c r="U43" s="68"/>
      <c r="V43" s="68"/>
    </row>
    <row r="44" spans="1:29" s="35" customFormat="1" ht="38.25">
      <c r="A44" s="32"/>
      <c r="B44" s="32"/>
      <c r="C44" s="1" t="s">
        <v>76</v>
      </c>
      <c r="D44" s="239"/>
      <c r="E44" s="222"/>
      <c r="F44" s="181"/>
      <c r="G44" s="173"/>
      <c r="H44" s="68"/>
      <c r="I44" s="68"/>
      <c r="J44" s="68"/>
      <c r="K44" s="68"/>
      <c r="L44" s="68"/>
      <c r="M44" s="68"/>
      <c r="N44" s="68"/>
      <c r="O44" s="66"/>
      <c r="P44" s="66"/>
      <c r="Q44" s="66"/>
      <c r="R44" s="66"/>
      <c r="S44" s="66"/>
      <c r="T44" s="66"/>
      <c r="U44" s="66"/>
      <c r="V44" s="66"/>
      <c r="W44" s="66"/>
      <c r="X44" s="66"/>
      <c r="Y44" s="66"/>
      <c r="Z44" s="66"/>
      <c r="AA44" s="66"/>
      <c r="AB44" s="66"/>
      <c r="AC44" s="66"/>
    </row>
    <row r="45" spans="1:29" s="35" customFormat="1">
      <c r="A45" s="49"/>
      <c r="B45" s="32"/>
      <c r="C45" s="1" t="s">
        <v>23</v>
      </c>
      <c r="D45" s="239"/>
      <c r="E45" s="222"/>
      <c r="F45" s="181"/>
      <c r="G45" s="173"/>
      <c r="H45" s="68"/>
      <c r="I45" s="68"/>
      <c r="J45" s="68"/>
      <c r="K45" s="68"/>
      <c r="L45" s="68"/>
      <c r="M45" s="68"/>
      <c r="N45" s="68"/>
      <c r="O45" s="66"/>
      <c r="P45" s="66"/>
      <c r="Q45" s="66"/>
      <c r="R45" s="66"/>
      <c r="S45" s="66"/>
      <c r="T45" s="66"/>
      <c r="U45" s="66"/>
      <c r="V45" s="66"/>
      <c r="W45" s="66"/>
      <c r="X45" s="66"/>
      <c r="Y45" s="66"/>
      <c r="Z45" s="66"/>
      <c r="AA45" s="66"/>
      <c r="AB45" s="66"/>
      <c r="AC45" s="66"/>
    </row>
    <row r="46" spans="1:29" s="35" customFormat="1">
      <c r="A46" s="49"/>
      <c r="B46" s="49" t="s">
        <v>26</v>
      </c>
      <c r="C46" s="33" t="s">
        <v>84</v>
      </c>
      <c r="D46" s="239" t="s">
        <v>28</v>
      </c>
      <c r="E46" s="222">
        <v>25</v>
      </c>
      <c r="F46" s="181"/>
      <c r="G46" s="173">
        <f>+F46*E46</f>
        <v>0</v>
      </c>
      <c r="H46" s="68"/>
      <c r="I46" s="68"/>
      <c r="J46" s="68"/>
      <c r="K46" s="68"/>
      <c r="L46" s="68"/>
      <c r="M46" s="68"/>
      <c r="N46" s="68"/>
      <c r="O46" s="66"/>
      <c r="P46" s="66"/>
      <c r="Q46" s="66"/>
      <c r="R46" s="66"/>
      <c r="S46" s="66"/>
      <c r="T46" s="66"/>
      <c r="U46" s="66"/>
      <c r="V46" s="66"/>
      <c r="W46" s="66"/>
      <c r="X46" s="66"/>
      <c r="Y46" s="66"/>
      <c r="Z46" s="66"/>
      <c r="AA46" s="66"/>
      <c r="AB46" s="66"/>
      <c r="AC46" s="66"/>
    </row>
    <row r="47" spans="1:29" s="35" customFormat="1">
      <c r="A47" s="32"/>
      <c r="B47" s="49" t="s">
        <v>26</v>
      </c>
      <c r="C47" s="33" t="s">
        <v>95</v>
      </c>
      <c r="D47" s="239" t="s">
        <v>28</v>
      </c>
      <c r="E47" s="222">
        <v>25</v>
      </c>
      <c r="F47" s="181"/>
      <c r="G47" s="173">
        <f>+F47*E47</f>
        <v>0</v>
      </c>
      <c r="H47" s="68"/>
      <c r="I47" s="68"/>
      <c r="J47" s="68"/>
      <c r="K47" s="68"/>
      <c r="L47" s="68"/>
      <c r="M47" s="68"/>
      <c r="N47" s="68"/>
      <c r="O47" s="66"/>
      <c r="P47" s="66"/>
      <c r="Q47" s="66"/>
      <c r="R47" s="66"/>
      <c r="S47" s="66"/>
      <c r="T47" s="66"/>
      <c r="U47" s="66"/>
      <c r="V47" s="66"/>
      <c r="W47" s="66"/>
      <c r="X47" s="66"/>
      <c r="Y47" s="66"/>
      <c r="Z47" s="66"/>
      <c r="AA47" s="66"/>
      <c r="AB47" s="66"/>
      <c r="AC47" s="66"/>
    </row>
    <row r="48" spans="1:29" s="35" customFormat="1">
      <c r="A48" s="32"/>
      <c r="B48" s="32"/>
      <c r="C48" s="33"/>
      <c r="D48" s="239"/>
      <c r="E48" s="222"/>
      <c r="F48" s="181"/>
      <c r="G48" s="173"/>
      <c r="H48" s="66"/>
      <c r="I48" s="66"/>
      <c r="J48" s="66"/>
      <c r="K48" s="66"/>
      <c r="L48" s="66"/>
      <c r="M48" s="66"/>
      <c r="N48" s="66"/>
      <c r="O48" s="66"/>
      <c r="P48" s="66"/>
      <c r="Q48" s="66"/>
      <c r="R48" s="66"/>
      <c r="S48" s="66"/>
      <c r="T48" s="66"/>
      <c r="U48" s="66"/>
      <c r="V48" s="66"/>
      <c r="W48" s="66"/>
      <c r="X48" s="66"/>
      <c r="Y48" s="66"/>
      <c r="Z48" s="66"/>
      <c r="AA48" s="66"/>
      <c r="AB48" s="66"/>
      <c r="AC48" s="66"/>
    </row>
    <row r="49" spans="1:29" s="35" customFormat="1">
      <c r="A49" s="28">
        <f>1+COUNT(A$2:A48)</f>
        <v>7</v>
      </c>
      <c r="B49" s="32"/>
      <c r="C49" s="33" t="s">
        <v>54</v>
      </c>
      <c r="D49" s="239"/>
      <c r="E49" s="222"/>
      <c r="F49" s="181"/>
      <c r="G49" s="173"/>
      <c r="H49" s="66"/>
      <c r="I49" s="66"/>
      <c r="J49" s="66"/>
      <c r="K49" s="66"/>
      <c r="L49" s="66"/>
      <c r="M49" s="66"/>
      <c r="N49" s="66"/>
      <c r="O49" s="66"/>
      <c r="P49" s="66"/>
      <c r="Q49" s="66"/>
      <c r="R49" s="66"/>
      <c r="S49" s="66"/>
      <c r="T49" s="66"/>
      <c r="U49" s="66"/>
      <c r="V49" s="66"/>
      <c r="W49" s="66"/>
      <c r="X49" s="66"/>
      <c r="Y49" s="66"/>
      <c r="Z49" s="66"/>
      <c r="AA49" s="66"/>
      <c r="AB49" s="66"/>
      <c r="AC49" s="66"/>
    </row>
    <row r="50" spans="1:29" s="35" customFormat="1" ht="25.5">
      <c r="A50" s="32"/>
      <c r="B50" s="32"/>
      <c r="C50" s="33" t="s">
        <v>152</v>
      </c>
      <c r="D50" s="239"/>
      <c r="E50" s="222"/>
      <c r="F50" s="181"/>
      <c r="G50" s="173"/>
      <c r="H50" s="66"/>
      <c r="I50" s="66"/>
      <c r="J50" s="66"/>
      <c r="K50" s="66"/>
      <c r="L50" s="66"/>
      <c r="M50" s="66"/>
      <c r="N50" s="66"/>
      <c r="O50" s="66"/>
      <c r="P50" s="66"/>
      <c r="Q50" s="66"/>
      <c r="R50" s="66"/>
      <c r="S50" s="66"/>
      <c r="T50" s="66"/>
      <c r="U50" s="66"/>
      <c r="V50" s="66"/>
      <c r="W50" s="66"/>
      <c r="X50" s="66"/>
      <c r="Y50" s="66"/>
      <c r="Z50" s="66"/>
      <c r="AA50" s="66"/>
      <c r="AB50" s="66"/>
      <c r="AC50" s="66"/>
    </row>
    <row r="51" spans="1:29" s="35" customFormat="1">
      <c r="B51" s="32"/>
      <c r="C51" s="33" t="s">
        <v>23</v>
      </c>
      <c r="D51" s="239"/>
      <c r="E51" s="222"/>
      <c r="F51" s="181"/>
      <c r="G51" s="173"/>
      <c r="H51" s="66"/>
      <c r="I51" s="66"/>
      <c r="J51" s="66"/>
      <c r="K51" s="66"/>
      <c r="L51" s="66"/>
      <c r="M51" s="66"/>
      <c r="N51" s="66"/>
      <c r="O51" s="66"/>
      <c r="P51" s="66"/>
      <c r="Q51" s="66"/>
      <c r="R51" s="66"/>
      <c r="S51" s="66"/>
      <c r="T51" s="66"/>
      <c r="U51" s="66"/>
      <c r="V51" s="66"/>
      <c r="W51" s="66"/>
      <c r="X51" s="66"/>
      <c r="Y51" s="66"/>
      <c r="Z51" s="66"/>
      <c r="AA51" s="66"/>
      <c r="AB51" s="66"/>
      <c r="AC51" s="66"/>
    </row>
    <row r="52" spans="1:29" s="35" customFormat="1">
      <c r="A52" s="49"/>
      <c r="B52" s="49" t="s">
        <v>26</v>
      </c>
      <c r="C52" s="33" t="s">
        <v>77</v>
      </c>
      <c r="D52" s="239"/>
      <c r="E52" s="222"/>
      <c r="F52" s="181"/>
      <c r="G52" s="173"/>
      <c r="H52" s="66"/>
      <c r="I52" s="66"/>
      <c r="J52" s="66"/>
      <c r="K52" s="66"/>
      <c r="L52" s="66"/>
      <c r="M52" s="66"/>
      <c r="N52" s="66"/>
      <c r="O52" s="66"/>
      <c r="P52" s="66"/>
      <c r="Q52" s="66"/>
      <c r="R52" s="66"/>
      <c r="S52" s="66"/>
      <c r="T52" s="66"/>
      <c r="U52" s="66"/>
      <c r="V52" s="66"/>
      <c r="W52" s="66"/>
      <c r="X52" s="66"/>
      <c r="Y52" s="66"/>
      <c r="Z52" s="66"/>
      <c r="AA52" s="66"/>
      <c r="AB52" s="66"/>
      <c r="AC52" s="66"/>
    </row>
    <row r="53" spans="1:29" s="35" customFormat="1">
      <c r="A53" s="48"/>
      <c r="B53" s="49"/>
      <c r="C53" s="33" t="s">
        <v>78</v>
      </c>
      <c r="D53" s="239" t="s">
        <v>24</v>
      </c>
      <c r="E53" s="222">
        <v>1</v>
      </c>
      <c r="F53" s="181"/>
      <c r="G53" s="173">
        <f>+F53*E53</f>
        <v>0</v>
      </c>
      <c r="H53" s="66"/>
      <c r="I53" s="66"/>
      <c r="J53" s="66"/>
      <c r="K53" s="66"/>
      <c r="L53" s="66"/>
      <c r="M53" s="66"/>
      <c r="N53" s="66"/>
      <c r="O53" s="66"/>
      <c r="P53" s="66"/>
      <c r="Q53" s="66"/>
      <c r="R53" s="66"/>
      <c r="S53" s="66"/>
      <c r="T53" s="66"/>
      <c r="U53" s="66"/>
      <c r="V53" s="66"/>
      <c r="W53" s="66"/>
      <c r="X53" s="66"/>
      <c r="Y53" s="66"/>
      <c r="Z53" s="66"/>
      <c r="AA53" s="66"/>
      <c r="AB53" s="66"/>
      <c r="AC53" s="66"/>
    </row>
    <row r="54" spans="1:29" s="63" customFormat="1">
      <c r="A54" s="32"/>
      <c r="B54" s="58"/>
      <c r="C54" s="59"/>
      <c r="D54" s="238"/>
      <c r="E54" s="221"/>
      <c r="F54" s="182"/>
      <c r="G54" s="173"/>
      <c r="H54" s="61"/>
      <c r="I54" s="61"/>
      <c r="J54" s="61"/>
      <c r="K54" s="61"/>
      <c r="L54" s="61"/>
      <c r="M54" s="61"/>
      <c r="N54" s="61"/>
      <c r="O54" s="61"/>
      <c r="P54" s="61"/>
      <c r="Q54" s="61"/>
      <c r="R54" s="61"/>
      <c r="S54" s="61"/>
      <c r="T54" s="61"/>
      <c r="U54" s="61"/>
      <c r="V54" s="61"/>
      <c r="W54" s="62"/>
    </row>
    <row r="55" spans="1:29" s="35" customFormat="1">
      <c r="A55" s="28">
        <f>1+COUNT(A$2:A54)</f>
        <v>8</v>
      </c>
      <c r="B55" s="32"/>
      <c r="C55" s="33" t="s">
        <v>35</v>
      </c>
      <c r="D55" s="239"/>
      <c r="E55" s="222"/>
      <c r="F55" s="181"/>
      <c r="G55" s="173"/>
      <c r="O55" s="39"/>
      <c r="Q55" s="39"/>
      <c r="S55" s="39"/>
    </row>
    <row r="56" spans="1:29" s="35" customFormat="1" ht="38.25">
      <c r="A56" s="32"/>
      <c r="B56" s="32"/>
      <c r="C56" s="33" t="s">
        <v>36</v>
      </c>
      <c r="D56" s="239"/>
      <c r="E56" s="222"/>
    </row>
    <row r="57" spans="1:29" s="35" customFormat="1">
      <c r="A57" s="32"/>
      <c r="B57" s="32"/>
      <c r="C57" s="33" t="s">
        <v>23</v>
      </c>
      <c r="D57" s="239" t="s">
        <v>32</v>
      </c>
      <c r="E57" s="222">
        <v>15</v>
      </c>
      <c r="F57" s="181"/>
      <c r="G57" s="173">
        <f>+F57*E57</f>
        <v>0</v>
      </c>
    </row>
    <row r="58" spans="1:29" s="63" customFormat="1">
      <c r="A58" s="32"/>
      <c r="B58" s="58"/>
      <c r="C58" s="59"/>
      <c r="D58" s="238"/>
      <c r="E58" s="221"/>
      <c r="F58" s="182"/>
      <c r="G58" s="173"/>
      <c r="H58" s="61"/>
      <c r="I58" s="61"/>
      <c r="J58" s="61"/>
      <c r="K58" s="61"/>
      <c r="L58" s="61"/>
      <c r="M58" s="61"/>
      <c r="N58" s="61"/>
      <c r="O58" s="61"/>
      <c r="P58" s="61"/>
      <c r="Q58" s="61"/>
      <c r="R58" s="61"/>
      <c r="S58" s="61"/>
      <c r="T58" s="61"/>
      <c r="U58" s="61"/>
      <c r="V58" s="61"/>
      <c r="W58" s="62"/>
    </row>
    <row r="59" spans="1:29" s="35" customFormat="1">
      <c r="A59" s="28">
        <f>1+COUNT(A$2:A58)</f>
        <v>9</v>
      </c>
      <c r="B59" s="32"/>
      <c r="C59" s="33" t="s">
        <v>88</v>
      </c>
      <c r="D59" s="239"/>
      <c r="E59" s="222"/>
      <c r="F59" s="181"/>
      <c r="G59" s="173"/>
      <c r="O59" s="39"/>
      <c r="Q59" s="39"/>
      <c r="S59" s="39"/>
    </row>
    <row r="60" spans="1:29" s="35" customFormat="1" ht="38.25">
      <c r="A60" s="32"/>
      <c r="B60" s="32"/>
      <c r="C60" s="33" t="s">
        <v>140</v>
      </c>
      <c r="D60" s="239"/>
      <c r="E60" s="222"/>
    </row>
    <row r="61" spans="1:29" s="35" customFormat="1">
      <c r="A61" s="49"/>
      <c r="B61" s="49" t="s">
        <v>26</v>
      </c>
      <c r="C61" s="33" t="s">
        <v>141</v>
      </c>
      <c r="D61" s="239"/>
      <c r="E61" s="222"/>
      <c r="F61" s="181"/>
      <c r="G61" s="173"/>
      <c r="H61" s="66"/>
      <c r="I61" s="66"/>
      <c r="J61" s="66"/>
      <c r="K61" s="66"/>
      <c r="L61" s="66"/>
      <c r="M61" s="66"/>
      <c r="N61" s="66"/>
      <c r="O61" s="66"/>
      <c r="P61" s="66"/>
      <c r="Q61" s="66"/>
      <c r="R61" s="66"/>
      <c r="S61" s="66"/>
      <c r="T61" s="66"/>
      <c r="U61" s="66"/>
      <c r="V61" s="66"/>
      <c r="W61" s="66"/>
      <c r="X61" s="66"/>
      <c r="Y61" s="66"/>
      <c r="Z61" s="66"/>
      <c r="AA61" s="66"/>
      <c r="AB61" s="66"/>
      <c r="AC61" s="66"/>
    </row>
    <row r="62" spans="1:29" s="35" customFormat="1">
      <c r="A62" s="32"/>
      <c r="B62" s="32"/>
      <c r="C62" s="33" t="s">
        <v>23</v>
      </c>
      <c r="D62" s="239" t="s">
        <v>28</v>
      </c>
      <c r="E62" s="222">
        <v>12</v>
      </c>
      <c r="F62" s="181"/>
      <c r="G62" s="173">
        <f>+F62*E62</f>
        <v>0</v>
      </c>
    </row>
    <row r="63" spans="1:29" s="63" customFormat="1">
      <c r="A63" s="32"/>
      <c r="B63" s="58"/>
      <c r="C63" s="59"/>
      <c r="D63" s="238"/>
      <c r="E63" s="221"/>
      <c r="F63" s="60"/>
      <c r="G63" s="34"/>
      <c r="H63" s="61"/>
      <c r="I63" s="61"/>
      <c r="J63" s="61"/>
      <c r="K63" s="61"/>
      <c r="L63" s="61"/>
      <c r="M63" s="61"/>
      <c r="N63" s="61"/>
      <c r="O63" s="61"/>
      <c r="P63" s="61"/>
      <c r="Q63" s="61"/>
      <c r="R63" s="61"/>
      <c r="S63" s="61"/>
      <c r="T63" s="61"/>
      <c r="U63" s="61"/>
      <c r="V63" s="61"/>
      <c r="W63" s="62"/>
    </row>
    <row r="64" spans="1:29" s="35" customFormat="1">
      <c r="A64" s="28">
        <f>1+COUNT(A$2:A63)</f>
        <v>10</v>
      </c>
      <c r="B64" s="32"/>
      <c r="C64" s="33" t="s">
        <v>320</v>
      </c>
      <c r="D64" s="239"/>
      <c r="E64" s="222"/>
      <c r="F64" s="36"/>
      <c r="G64" s="34"/>
      <c r="O64" s="39"/>
      <c r="Q64" s="39"/>
      <c r="S64" s="39"/>
    </row>
    <row r="65" spans="1:29" s="35" customFormat="1" ht="38.25">
      <c r="A65" s="32"/>
      <c r="B65" s="32"/>
      <c r="C65" s="33" t="s">
        <v>321</v>
      </c>
      <c r="D65" s="239"/>
      <c r="E65" s="222"/>
    </row>
    <row r="66" spans="1:29" s="35" customFormat="1">
      <c r="A66" s="49"/>
      <c r="B66" s="49" t="s">
        <v>26</v>
      </c>
      <c r="C66" s="33" t="s">
        <v>141</v>
      </c>
      <c r="D66" s="239"/>
      <c r="E66" s="222"/>
      <c r="F66" s="36"/>
      <c r="G66" s="34"/>
      <c r="H66" s="66"/>
      <c r="I66" s="66"/>
      <c r="J66" s="66"/>
      <c r="K66" s="66"/>
      <c r="L66" s="66"/>
      <c r="M66" s="66"/>
      <c r="N66" s="66"/>
      <c r="O66" s="66"/>
      <c r="P66" s="66"/>
      <c r="Q66" s="66"/>
      <c r="R66" s="66"/>
      <c r="S66" s="66"/>
      <c r="T66" s="66"/>
      <c r="U66" s="66"/>
      <c r="V66" s="66"/>
      <c r="W66" s="66"/>
      <c r="X66" s="66"/>
      <c r="Y66" s="66"/>
      <c r="Z66" s="66"/>
      <c r="AA66" s="66"/>
      <c r="AB66" s="66"/>
      <c r="AC66" s="66"/>
    </row>
    <row r="67" spans="1:29" s="35" customFormat="1">
      <c r="A67" s="32"/>
      <c r="B67" s="32"/>
      <c r="C67" s="33" t="s">
        <v>23</v>
      </c>
      <c r="D67" s="239" t="s">
        <v>28</v>
      </c>
      <c r="E67" s="222">
        <v>1</v>
      </c>
      <c r="F67" s="36"/>
      <c r="G67" s="34">
        <f>+F67*E67</f>
        <v>0</v>
      </c>
    </row>
    <row r="69" spans="1:29" s="45" customFormat="1">
      <c r="A69" s="40"/>
      <c r="B69" s="41"/>
      <c r="C69" s="42" t="str">
        <f>+C1</f>
        <v>DX HLAJENJE ELEKTRO PROSTOR - DX.3</v>
      </c>
      <c r="D69" s="231"/>
      <c r="E69" s="214"/>
      <c r="F69" s="183"/>
      <c r="G69" s="184">
        <f>SUM(G3:G68)</f>
        <v>0</v>
      </c>
      <c r="H69" s="23"/>
      <c r="I69" s="23"/>
      <c r="J69" s="23"/>
      <c r="K69" s="23"/>
      <c r="L69" s="23"/>
      <c r="M69" s="23"/>
      <c r="N69" s="23"/>
      <c r="O69" s="23"/>
      <c r="P69" s="23"/>
      <c r="Q69" s="23"/>
      <c r="R69" s="23"/>
      <c r="S69" s="23"/>
      <c r="T69" s="23"/>
      <c r="U69" s="23"/>
      <c r="V69" s="23"/>
      <c r="W69" s="23"/>
      <c r="X69" s="23"/>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7"/>
  <sheetViews>
    <sheetView zoomScale="120" zoomScaleNormal="120" zoomScaleSheetLayoutView="115" workbookViewId="0">
      <pane ySplit="1" topLeftCell="A62" activePane="bottomLeft" state="frozen"/>
      <selection activeCell="J2" sqref="J2"/>
      <selection pane="bottomLeft" activeCell="F181" sqref="F181"/>
    </sheetView>
  </sheetViews>
  <sheetFormatPr defaultRowHeight="12.75" outlineLevelRow="1" outlineLevelCol="1"/>
  <cols>
    <col min="1" max="1" width="5.7109375" style="142" customWidth="1"/>
    <col min="2" max="2" width="5.7109375" style="135" customWidth="1"/>
    <col min="3" max="3" width="50.7109375" style="132" customWidth="1"/>
    <col min="4" max="4" width="6.7109375" style="234" customWidth="1"/>
    <col min="5" max="5" width="7.7109375" style="217" customWidth="1"/>
    <col min="6" max="7" width="10.7109375" style="164" customWidth="1"/>
    <col min="8" max="10" width="9.28515625" style="105" customWidth="1" outlineLevel="1"/>
    <col min="11" max="21" width="9.140625" style="105" customWidth="1" outlineLevel="1"/>
    <col min="22" max="16384" width="9.140625" style="132"/>
  </cols>
  <sheetData>
    <row r="1" spans="1:24" ht="15">
      <c r="A1" s="143" t="s">
        <v>232</v>
      </c>
      <c r="B1" s="131"/>
      <c r="C1" s="130" t="s">
        <v>419</v>
      </c>
      <c r="D1" s="232"/>
      <c r="E1" s="215"/>
      <c r="F1" s="167"/>
      <c r="G1" s="167">
        <f>+G177</f>
        <v>0</v>
      </c>
      <c r="H1" s="106"/>
      <c r="I1" s="106"/>
      <c r="J1" s="106"/>
      <c r="K1" s="106"/>
      <c r="L1" s="106"/>
      <c r="M1" s="106"/>
      <c r="N1" s="106"/>
      <c r="O1" s="106"/>
      <c r="P1" s="106"/>
      <c r="Q1" s="106"/>
      <c r="R1" s="106"/>
      <c r="S1" s="106"/>
      <c r="T1" s="106"/>
      <c r="U1" s="106"/>
    </row>
    <row r="3" spans="1:24">
      <c r="A3" s="108" t="s">
        <v>14</v>
      </c>
      <c r="B3" s="109"/>
      <c r="C3" s="110" t="s">
        <v>15</v>
      </c>
      <c r="D3" s="233" t="s">
        <v>17</v>
      </c>
      <c r="E3" s="216" t="s">
        <v>16</v>
      </c>
      <c r="F3" s="165" t="s">
        <v>174</v>
      </c>
      <c r="G3" s="165" t="s">
        <v>175</v>
      </c>
      <c r="H3" s="111"/>
      <c r="I3" s="111"/>
      <c r="J3" s="111"/>
      <c r="K3" s="111"/>
      <c r="L3" s="111"/>
      <c r="M3" s="111"/>
      <c r="N3" s="111"/>
      <c r="O3" s="111"/>
      <c r="P3" s="111"/>
      <c r="Q3" s="111"/>
      <c r="R3" s="111"/>
      <c r="S3" s="111"/>
      <c r="T3" s="111"/>
      <c r="U3" s="111"/>
    </row>
    <row r="4" spans="1:24" s="107" customFormat="1">
      <c r="A4" s="112"/>
      <c r="B4" s="113"/>
      <c r="D4" s="234"/>
      <c r="E4" s="217"/>
      <c r="F4" s="164"/>
      <c r="G4" s="164" t="str">
        <f t="shared" ref="G4:G23" si="0">IF(E4&lt;&gt;0,E4*$F4," ")</f>
        <v xml:space="preserve"> </v>
      </c>
      <c r="H4" s="114"/>
      <c r="I4" s="114"/>
      <c r="J4" s="114"/>
      <c r="K4" s="114"/>
      <c r="L4" s="114"/>
      <c r="M4" s="114"/>
      <c r="N4" s="114"/>
      <c r="O4" s="114"/>
      <c r="P4" s="114"/>
      <c r="Q4" s="114"/>
      <c r="R4" s="114"/>
      <c r="S4" s="114"/>
      <c r="T4" s="114"/>
      <c r="U4" s="114"/>
    </row>
    <row r="5" spans="1:24" s="24" customFormat="1" ht="38.25">
      <c r="A5" s="28"/>
      <c r="B5" s="102" t="s">
        <v>68</v>
      </c>
      <c r="C5" s="78" t="s">
        <v>289</v>
      </c>
      <c r="D5" s="227"/>
      <c r="E5" s="210"/>
      <c r="F5" s="170"/>
      <c r="G5" s="176"/>
      <c r="H5" s="23"/>
      <c r="I5" s="23"/>
      <c r="J5" s="23"/>
      <c r="K5" s="23"/>
      <c r="L5" s="23"/>
      <c r="M5" s="23"/>
      <c r="N5" s="23"/>
      <c r="O5" s="23"/>
      <c r="P5" s="23"/>
      <c r="Q5" s="23"/>
      <c r="R5" s="23"/>
      <c r="S5" s="23"/>
      <c r="T5" s="23"/>
      <c r="U5" s="23"/>
      <c r="V5" s="23"/>
      <c r="W5" s="23"/>
      <c r="X5" s="23"/>
    </row>
    <row r="6" spans="1:24" s="24" customFormat="1">
      <c r="A6" s="28"/>
      <c r="B6" s="102"/>
      <c r="C6" s="78"/>
      <c r="D6" s="227"/>
      <c r="E6" s="210"/>
      <c r="F6" s="170"/>
      <c r="G6" s="176"/>
      <c r="H6" s="23"/>
      <c r="I6" s="23"/>
      <c r="J6" s="23"/>
      <c r="K6" s="23"/>
      <c r="L6" s="23"/>
      <c r="M6" s="23"/>
      <c r="N6" s="23"/>
      <c r="O6" s="23"/>
      <c r="P6" s="23"/>
      <c r="Q6" s="23"/>
      <c r="R6" s="23"/>
      <c r="S6" s="23"/>
      <c r="T6" s="23"/>
      <c r="U6" s="23"/>
      <c r="V6" s="23"/>
      <c r="W6" s="23"/>
      <c r="X6" s="23"/>
    </row>
    <row r="7" spans="1:24" s="107" customFormat="1">
      <c r="A7" s="112">
        <f>1+COUNT(A$2:A4)</f>
        <v>1</v>
      </c>
      <c r="B7" s="113"/>
      <c r="C7" s="107" t="s">
        <v>208</v>
      </c>
      <c r="D7" s="234"/>
      <c r="E7" s="217"/>
      <c r="F7" s="164"/>
      <c r="G7" s="164" t="str">
        <f t="shared" si="0"/>
        <v xml:space="preserve"> </v>
      </c>
      <c r="H7" s="105"/>
      <c r="I7" s="105"/>
      <c r="J7" s="105"/>
      <c r="K7" s="105"/>
      <c r="L7" s="105"/>
      <c r="M7" s="105"/>
      <c r="N7" s="105"/>
      <c r="O7" s="105"/>
      <c r="P7" s="105"/>
      <c r="Q7" s="105"/>
      <c r="R7" s="105"/>
      <c r="S7" s="105"/>
      <c r="T7" s="105"/>
      <c r="U7" s="105"/>
    </row>
    <row r="8" spans="1:24" s="107" customFormat="1" ht="140.25">
      <c r="A8" s="112"/>
      <c r="B8" s="113"/>
      <c r="C8" s="114" t="s">
        <v>399</v>
      </c>
      <c r="D8" s="234"/>
      <c r="E8" s="217"/>
      <c r="F8" s="164"/>
      <c r="G8" s="164" t="str">
        <f t="shared" si="0"/>
        <v xml:space="preserve"> </v>
      </c>
      <c r="H8" s="105"/>
      <c r="I8" s="105"/>
      <c r="J8" s="105"/>
      <c r="K8" s="105"/>
      <c r="L8" s="105"/>
      <c r="M8" s="105"/>
      <c r="N8" s="105"/>
      <c r="O8" s="105"/>
      <c r="P8" s="105"/>
      <c r="Q8" s="105"/>
      <c r="R8" s="105"/>
      <c r="S8" s="105"/>
      <c r="T8" s="105"/>
      <c r="U8" s="105"/>
    </row>
    <row r="9" spans="1:24" s="107" customFormat="1">
      <c r="A9" s="112"/>
      <c r="B9" s="113"/>
      <c r="C9" s="114" t="s">
        <v>257</v>
      </c>
      <c r="D9" s="234"/>
      <c r="E9" s="217"/>
      <c r="F9" s="164"/>
      <c r="G9" s="164"/>
      <c r="H9" s="105"/>
      <c r="I9" s="105"/>
      <c r="J9" s="105"/>
      <c r="K9" s="105"/>
      <c r="L9" s="105"/>
      <c r="M9" s="105"/>
      <c r="N9" s="105"/>
      <c r="O9" s="105"/>
      <c r="P9" s="105"/>
      <c r="Q9" s="105"/>
      <c r="R9" s="105"/>
      <c r="S9" s="105"/>
      <c r="T9" s="105"/>
      <c r="U9" s="105"/>
    </row>
    <row r="10" spans="1:24" s="107" customFormat="1" ht="204">
      <c r="A10" s="112"/>
      <c r="B10" s="113"/>
      <c r="C10" s="107" t="s">
        <v>323</v>
      </c>
      <c r="D10" s="234"/>
      <c r="E10" s="217"/>
      <c r="F10" s="164"/>
      <c r="G10" s="164" t="str">
        <f t="shared" si="0"/>
        <v xml:space="preserve"> </v>
      </c>
      <c r="H10" s="105"/>
      <c r="I10" s="105"/>
      <c r="J10" s="105"/>
      <c r="K10" s="105"/>
      <c r="L10" s="105"/>
      <c r="M10" s="105"/>
      <c r="N10" s="105"/>
      <c r="O10" s="105"/>
      <c r="P10" s="105"/>
      <c r="Q10" s="105"/>
      <c r="R10" s="105"/>
      <c r="S10" s="105"/>
      <c r="T10" s="105"/>
      <c r="U10" s="105"/>
    </row>
    <row r="11" spans="1:24" s="107" customFormat="1" ht="38.25">
      <c r="A11" s="112"/>
      <c r="B11" s="113"/>
      <c r="C11" s="107" t="s">
        <v>235</v>
      </c>
      <c r="D11" s="234"/>
      <c r="E11" s="217"/>
      <c r="F11" s="164"/>
      <c r="G11" s="164" t="str">
        <f t="shared" si="0"/>
        <v xml:space="preserve"> </v>
      </c>
      <c r="H11" s="105"/>
      <c r="I11" s="105"/>
      <c r="J11" s="105"/>
      <c r="K11" s="105"/>
      <c r="L11" s="105"/>
      <c r="M11" s="105"/>
      <c r="N11" s="105"/>
      <c r="O11" s="105"/>
      <c r="P11" s="105"/>
      <c r="Q11" s="105"/>
      <c r="R11" s="105"/>
      <c r="S11" s="105"/>
      <c r="T11" s="105"/>
      <c r="U11" s="105"/>
    </row>
    <row r="12" spans="1:24" s="107" customFormat="1">
      <c r="A12" s="112"/>
      <c r="B12" s="113"/>
      <c r="C12" s="107" t="s">
        <v>23</v>
      </c>
      <c r="D12" s="234"/>
      <c r="E12" s="217"/>
      <c r="F12" s="164"/>
      <c r="G12" s="164" t="str">
        <f t="shared" si="0"/>
        <v xml:space="preserve"> </v>
      </c>
      <c r="H12" s="105"/>
      <c r="I12" s="105"/>
      <c r="J12" s="105"/>
      <c r="K12" s="105"/>
      <c r="L12" s="105"/>
      <c r="M12" s="105"/>
      <c r="N12" s="105"/>
      <c r="O12" s="105"/>
      <c r="P12" s="105"/>
      <c r="Q12" s="105"/>
      <c r="R12" s="105"/>
      <c r="S12" s="105"/>
      <c r="T12" s="105"/>
      <c r="U12" s="105"/>
    </row>
    <row r="13" spans="1:24" s="107" customFormat="1">
      <c r="A13" s="112"/>
      <c r="B13" s="113" t="s">
        <v>25</v>
      </c>
      <c r="C13" s="107" t="s">
        <v>87</v>
      </c>
      <c r="D13" s="234"/>
      <c r="E13" s="217"/>
      <c r="F13" s="164"/>
      <c r="G13" s="164" t="str">
        <f t="shared" si="0"/>
        <v xml:space="preserve"> </v>
      </c>
      <c r="H13" s="105"/>
      <c r="I13" s="105"/>
      <c r="J13" s="105"/>
      <c r="K13" s="105"/>
      <c r="L13" s="105"/>
      <c r="M13" s="105"/>
      <c r="N13" s="105"/>
      <c r="O13" s="105"/>
      <c r="P13" s="105"/>
      <c r="Q13" s="105"/>
      <c r="R13" s="105"/>
      <c r="S13" s="105"/>
      <c r="T13" s="105"/>
      <c r="U13" s="105"/>
    </row>
    <row r="14" spans="1:24" s="107" customFormat="1">
      <c r="A14" s="112"/>
      <c r="B14" s="113" t="s">
        <v>26</v>
      </c>
      <c r="C14" s="107" t="s">
        <v>324</v>
      </c>
      <c r="D14" s="234"/>
      <c r="E14" s="217"/>
      <c r="F14" s="164"/>
      <c r="G14" s="164" t="str">
        <f t="shared" si="0"/>
        <v xml:space="preserve"> </v>
      </c>
      <c r="H14" s="105"/>
      <c r="I14" s="105"/>
      <c r="J14" s="105"/>
      <c r="K14" s="105"/>
      <c r="L14" s="105"/>
      <c r="M14" s="105"/>
      <c r="N14" s="105"/>
      <c r="O14" s="105"/>
      <c r="P14" s="105"/>
      <c r="Q14" s="105"/>
      <c r="R14" s="105"/>
      <c r="S14" s="105"/>
      <c r="T14" s="105"/>
      <c r="U14" s="105"/>
    </row>
    <row r="15" spans="1:24" s="107" customFormat="1">
      <c r="A15" s="112"/>
      <c r="B15" s="113"/>
      <c r="C15" s="107" t="s">
        <v>209</v>
      </c>
      <c r="D15" s="234"/>
      <c r="E15" s="217"/>
      <c r="F15" s="164"/>
      <c r="G15" s="164" t="str">
        <f t="shared" si="0"/>
        <v xml:space="preserve"> </v>
      </c>
      <c r="H15" s="105"/>
      <c r="I15" s="105"/>
      <c r="J15" s="105"/>
      <c r="K15" s="105"/>
      <c r="L15" s="105"/>
      <c r="M15" s="105"/>
      <c r="N15" s="105"/>
      <c r="O15" s="105"/>
      <c r="P15" s="105"/>
      <c r="Q15" s="105"/>
      <c r="R15" s="105"/>
      <c r="S15" s="105"/>
      <c r="T15" s="105"/>
      <c r="U15" s="105"/>
    </row>
    <row r="16" spans="1:24" s="107" customFormat="1">
      <c r="A16" s="112"/>
      <c r="B16" s="113"/>
      <c r="C16" s="107" t="s">
        <v>258</v>
      </c>
      <c r="D16" s="234"/>
      <c r="E16" s="217"/>
      <c r="F16" s="164"/>
      <c r="G16" s="164"/>
      <c r="H16" s="105"/>
      <c r="I16" s="105"/>
      <c r="J16" s="105"/>
      <c r="K16" s="105"/>
      <c r="L16" s="105"/>
      <c r="M16" s="105"/>
      <c r="N16" s="105"/>
      <c r="O16" s="105"/>
      <c r="P16" s="105"/>
      <c r="Q16" s="105"/>
      <c r="R16" s="105"/>
      <c r="S16" s="105"/>
      <c r="T16" s="105"/>
      <c r="U16" s="105"/>
    </row>
    <row r="17" spans="1:24" s="107" customFormat="1">
      <c r="A17" s="112"/>
      <c r="B17" s="113"/>
      <c r="C17" s="107" t="s">
        <v>236</v>
      </c>
      <c r="D17" s="234"/>
      <c r="E17" s="217"/>
      <c r="F17" s="164"/>
      <c r="G17" s="164" t="str">
        <f t="shared" si="0"/>
        <v xml:space="preserve"> </v>
      </c>
      <c r="H17" s="105"/>
      <c r="I17" s="105"/>
      <c r="J17" s="105"/>
      <c r="K17" s="105"/>
      <c r="L17" s="105"/>
      <c r="M17" s="105"/>
      <c r="N17" s="105"/>
      <c r="O17" s="105"/>
      <c r="P17" s="105"/>
      <c r="Q17" s="105"/>
      <c r="R17" s="105"/>
      <c r="S17" s="105"/>
      <c r="T17" s="105"/>
      <c r="U17" s="105"/>
    </row>
    <row r="18" spans="1:24" s="107" customFormat="1">
      <c r="A18" s="112"/>
      <c r="B18" s="113"/>
      <c r="C18" s="107" t="s">
        <v>325</v>
      </c>
      <c r="D18" s="234"/>
      <c r="E18" s="217"/>
      <c r="F18" s="164"/>
      <c r="G18" s="164" t="str">
        <f t="shared" si="0"/>
        <v xml:space="preserve"> </v>
      </c>
      <c r="H18" s="105"/>
      <c r="I18" s="105"/>
      <c r="J18" s="105"/>
      <c r="K18" s="105"/>
      <c r="L18" s="105"/>
      <c r="M18" s="105"/>
      <c r="N18" s="105"/>
      <c r="O18" s="105"/>
      <c r="P18" s="105"/>
      <c r="Q18" s="105"/>
      <c r="R18" s="105"/>
      <c r="S18" s="105"/>
      <c r="T18" s="105"/>
      <c r="U18" s="105"/>
    </row>
    <row r="19" spans="1:24" s="107" customFormat="1">
      <c r="A19" s="112"/>
      <c r="B19" s="113"/>
      <c r="C19" s="107" t="s">
        <v>238</v>
      </c>
      <c r="D19" s="234"/>
      <c r="E19" s="217"/>
      <c r="F19" s="164"/>
      <c r="G19" s="164"/>
      <c r="H19" s="105"/>
      <c r="I19" s="105"/>
      <c r="J19" s="105"/>
      <c r="K19" s="105"/>
      <c r="L19" s="105"/>
      <c r="M19" s="105"/>
      <c r="N19" s="105"/>
      <c r="O19" s="105"/>
      <c r="P19" s="105"/>
      <c r="Q19" s="105"/>
      <c r="R19" s="105"/>
      <c r="S19" s="105"/>
      <c r="T19" s="105"/>
      <c r="U19" s="105"/>
    </row>
    <row r="20" spans="1:24" s="107" customFormat="1">
      <c r="A20" s="112"/>
      <c r="B20" s="113"/>
      <c r="C20" s="107" t="s">
        <v>242</v>
      </c>
      <c r="D20" s="234"/>
      <c r="E20" s="217"/>
      <c r="F20" s="164"/>
      <c r="G20" s="164"/>
      <c r="H20" s="105"/>
      <c r="I20" s="105"/>
      <c r="J20" s="105"/>
      <c r="K20" s="105"/>
      <c r="L20" s="105"/>
      <c r="M20" s="105"/>
      <c r="N20" s="105"/>
      <c r="O20" s="105"/>
      <c r="P20" s="105"/>
      <c r="Q20" s="105"/>
      <c r="R20" s="105"/>
      <c r="S20" s="105"/>
      <c r="T20" s="105"/>
      <c r="U20" s="105"/>
    </row>
    <row r="21" spans="1:24" s="107" customFormat="1">
      <c r="A21" s="112"/>
      <c r="B21" s="113"/>
      <c r="C21" s="107" t="s">
        <v>237</v>
      </c>
      <c r="D21" s="234"/>
      <c r="E21" s="217"/>
      <c r="F21" s="164"/>
      <c r="G21" s="164"/>
      <c r="H21" s="105"/>
      <c r="I21" s="105"/>
      <c r="J21" s="105"/>
      <c r="K21" s="105"/>
      <c r="L21" s="105"/>
      <c r="M21" s="105"/>
      <c r="N21" s="105"/>
      <c r="O21" s="105"/>
      <c r="P21" s="105"/>
      <c r="Q21" s="105"/>
      <c r="R21" s="105"/>
      <c r="S21" s="105"/>
      <c r="T21" s="105"/>
      <c r="U21" s="105"/>
    </row>
    <row r="22" spans="1:24" s="107" customFormat="1">
      <c r="A22" s="112"/>
      <c r="B22" s="113"/>
      <c r="C22" s="107" t="s">
        <v>290</v>
      </c>
      <c r="D22" s="234"/>
      <c r="E22" s="217"/>
      <c r="F22" s="164"/>
      <c r="G22" s="164" t="str">
        <f t="shared" si="0"/>
        <v xml:space="preserve"> </v>
      </c>
      <c r="H22" s="105"/>
      <c r="I22" s="105"/>
      <c r="J22" s="105"/>
      <c r="K22" s="105"/>
      <c r="L22" s="105"/>
      <c r="M22" s="105"/>
      <c r="N22" s="105"/>
      <c r="O22" s="105"/>
      <c r="P22" s="105"/>
      <c r="Q22" s="105"/>
      <c r="R22" s="105"/>
      <c r="S22" s="105"/>
      <c r="T22" s="105"/>
      <c r="U22" s="105"/>
    </row>
    <row r="23" spans="1:24" s="107" customFormat="1">
      <c r="A23" s="112"/>
      <c r="B23" s="113"/>
      <c r="C23" s="107" t="s">
        <v>239</v>
      </c>
      <c r="D23" s="234"/>
      <c r="E23" s="217"/>
      <c r="F23" s="164"/>
      <c r="G23" s="164" t="str">
        <f t="shared" si="0"/>
        <v xml:space="preserve"> </v>
      </c>
      <c r="H23" s="105"/>
      <c r="I23" s="105"/>
      <c r="J23" s="105"/>
      <c r="K23" s="105"/>
      <c r="L23" s="105"/>
      <c r="M23" s="105"/>
      <c r="N23" s="105"/>
      <c r="O23" s="105"/>
      <c r="P23" s="105"/>
      <c r="Q23" s="105"/>
      <c r="R23" s="105"/>
      <c r="S23" s="105"/>
      <c r="T23" s="105"/>
      <c r="U23" s="105"/>
    </row>
    <row r="24" spans="1:24" s="107" customFormat="1">
      <c r="A24" s="112"/>
      <c r="B24" s="113"/>
      <c r="C24" s="107" t="s">
        <v>240</v>
      </c>
      <c r="D24" s="234"/>
      <c r="E24" s="217"/>
      <c r="F24" s="164"/>
      <c r="G24" s="164" t="str">
        <f t="shared" ref="G24:G56" si="1">IF(E24&lt;&gt;0,E24*$F24," ")</f>
        <v xml:space="preserve"> </v>
      </c>
      <c r="H24" s="105"/>
      <c r="I24" s="105"/>
      <c r="J24" s="105"/>
      <c r="K24" s="105"/>
      <c r="L24" s="105"/>
      <c r="M24" s="105"/>
      <c r="N24" s="105"/>
      <c r="O24" s="105"/>
      <c r="P24" s="105"/>
      <c r="Q24" s="105"/>
      <c r="R24" s="105"/>
      <c r="S24" s="105"/>
      <c r="T24" s="105"/>
      <c r="U24" s="105"/>
    </row>
    <row r="25" spans="1:24" s="107" customFormat="1">
      <c r="A25" s="112"/>
      <c r="B25" s="113"/>
      <c r="C25" s="107" t="s">
        <v>241</v>
      </c>
      <c r="D25" s="234"/>
      <c r="E25" s="217"/>
      <c r="F25" s="164"/>
      <c r="G25" s="164"/>
      <c r="H25" s="105"/>
      <c r="I25" s="105"/>
      <c r="J25" s="105"/>
      <c r="K25" s="105"/>
      <c r="L25" s="105"/>
      <c r="M25" s="105"/>
      <c r="N25" s="105"/>
      <c r="O25" s="105"/>
      <c r="P25" s="105"/>
      <c r="Q25" s="105"/>
      <c r="R25" s="105"/>
      <c r="S25" s="105"/>
      <c r="T25" s="105"/>
      <c r="U25" s="105"/>
    </row>
    <row r="26" spans="1:24" s="107" customFormat="1">
      <c r="A26" s="112"/>
      <c r="B26" s="113"/>
      <c r="C26" s="107" t="s">
        <v>23</v>
      </c>
      <c r="D26" s="234" t="s">
        <v>24</v>
      </c>
      <c r="E26" s="217">
        <v>1</v>
      </c>
      <c r="F26" s="164"/>
      <c r="G26" s="164">
        <f t="shared" si="1"/>
        <v>0</v>
      </c>
      <c r="H26" s="105"/>
      <c r="I26" s="105"/>
      <c r="J26" s="105"/>
      <c r="K26" s="105"/>
      <c r="L26" s="105"/>
      <c r="M26" s="105"/>
      <c r="N26" s="105"/>
      <c r="O26" s="105"/>
      <c r="P26" s="105"/>
      <c r="Q26" s="105"/>
      <c r="R26" s="105"/>
      <c r="S26" s="105"/>
      <c r="T26" s="105"/>
      <c r="U26" s="105"/>
    </row>
    <row r="27" spans="1:24" s="69" customFormat="1">
      <c r="A27" s="70"/>
      <c r="B27" s="148" t="s">
        <v>68</v>
      </c>
      <c r="C27" s="147" t="s">
        <v>244</v>
      </c>
      <c r="D27" s="240"/>
      <c r="E27" s="186"/>
      <c r="F27" s="168"/>
      <c r="G27" s="168"/>
    </row>
    <row r="28" spans="1:24" s="69" customFormat="1">
      <c r="A28" s="70"/>
      <c r="B28" s="144"/>
      <c r="C28" s="145"/>
      <c r="D28" s="240"/>
      <c r="E28" s="186"/>
      <c r="F28" s="168"/>
      <c r="G28" s="168"/>
    </row>
    <row r="29" spans="1:24" s="146" customFormat="1">
      <c r="A29" s="13">
        <f>1+COUNT(A$2:A28)</f>
        <v>2</v>
      </c>
      <c r="B29" s="145"/>
      <c r="C29" s="145" t="s">
        <v>233</v>
      </c>
      <c r="D29" s="240"/>
      <c r="E29" s="186"/>
      <c r="F29" s="169"/>
      <c r="G29" s="169" t="str">
        <f>IF(E29&lt;&gt;0,E29*F29," ")</f>
        <v xml:space="preserve"> </v>
      </c>
    </row>
    <row r="30" spans="1:24" s="146" customFormat="1" ht="25.5">
      <c r="A30" s="70"/>
      <c r="B30" s="144"/>
      <c r="C30" s="145" t="s">
        <v>326</v>
      </c>
      <c r="D30" s="240"/>
      <c r="E30" s="186"/>
      <c r="F30" s="168"/>
      <c r="G30" s="168" t="str">
        <f>IF(E30&lt;&gt;0,E30*F30," ")</f>
        <v xml:space="preserve"> </v>
      </c>
      <c r="H30" s="69"/>
      <c r="I30" s="69"/>
      <c r="J30" s="69"/>
      <c r="K30" s="69"/>
      <c r="L30" s="69"/>
      <c r="M30" s="69"/>
      <c r="N30" s="69"/>
      <c r="O30" s="69"/>
      <c r="P30" s="69"/>
      <c r="Q30" s="69"/>
      <c r="R30" s="69"/>
      <c r="S30" s="69"/>
      <c r="T30" s="69"/>
      <c r="U30" s="69"/>
      <c r="V30" s="69"/>
      <c r="W30" s="69"/>
      <c r="X30" s="69"/>
    </row>
    <row r="31" spans="1:24" s="146" customFormat="1">
      <c r="A31" s="70"/>
      <c r="B31" s="144"/>
      <c r="C31" s="145" t="s">
        <v>176</v>
      </c>
      <c r="D31" s="240"/>
      <c r="E31" s="186"/>
      <c r="F31" s="168"/>
      <c r="G31" s="168" t="str">
        <f>IF(E31&lt;&gt;0,E31*F31," ")</f>
        <v xml:space="preserve"> </v>
      </c>
      <c r="H31" s="69"/>
      <c r="I31" s="69"/>
      <c r="J31" s="69"/>
      <c r="K31" s="69"/>
      <c r="L31" s="69"/>
      <c r="M31" s="69"/>
      <c r="N31" s="69"/>
      <c r="O31" s="69"/>
      <c r="P31" s="69"/>
      <c r="Q31" s="69"/>
      <c r="R31" s="69"/>
      <c r="S31" s="69"/>
      <c r="T31" s="69"/>
      <c r="U31" s="69"/>
      <c r="V31" s="69"/>
      <c r="W31" s="69"/>
      <c r="X31" s="69"/>
    </row>
    <row r="32" spans="1:24" s="146" customFormat="1" ht="63.75">
      <c r="A32" s="70"/>
      <c r="B32" s="144"/>
      <c r="C32" s="145" t="s">
        <v>245</v>
      </c>
      <c r="D32" s="240"/>
      <c r="E32" s="186"/>
      <c r="F32" s="168"/>
      <c r="G32" s="168" t="str">
        <f>IF(E32&lt;&gt;0,E32*F32," ")</f>
        <v xml:space="preserve"> </v>
      </c>
      <c r="H32" s="69"/>
      <c r="I32" s="69"/>
      <c r="J32" s="69"/>
      <c r="K32" s="69"/>
      <c r="L32" s="69"/>
      <c r="M32" s="69"/>
      <c r="N32" s="69"/>
      <c r="O32" s="69"/>
      <c r="P32" s="69"/>
      <c r="Q32" s="69"/>
      <c r="R32" s="69"/>
      <c r="S32" s="69"/>
      <c r="T32" s="69"/>
      <c r="U32" s="69"/>
      <c r="V32" s="69"/>
      <c r="W32" s="69"/>
      <c r="X32" s="69"/>
    </row>
    <row r="33" spans="1:21" s="69" customFormat="1">
      <c r="A33" s="70"/>
      <c r="B33" s="144"/>
      <c r="C33" s="147" t="s">
        <v>243</v>
      </c>
      <c r="D33" s="240"/>
      <c r="E33" s="186"/>
      <c r="F33" s="168"/>
      <c r="G33" s="168" t="str">
        <f>IF(E33&lt;&gt;0,E33*F33," ")</f>
        <v xml:space="preserve"> </v>
      </c>
    </row>
    <row r="34" spans="1:21" s="69" customFormat="1">
      <c r="A34" s="70"/>
      <c r="B34" s="148" t="s">
        <v>68</v>
      </c>
      <c r="C34" s="147" t="s">
        <v>234</v>
      </c>
      <c r="D34" s="240"/>
      <c r="E34" s="186"/>
      <c r="F34" s="168"/>
      <c r="G34" s="168"/>
    </row>
    <row r="35" spans="1:21" s="69" customFormat="1">
      <c r="A35" s="70"/>
      <c r="B35" s="148" t="s">
        <v>68</v>
      </c>
      <c r="C35" s="147" t="s">
        <v>244</v>
      </c>
      <c r="D35" s="240"/>
      <c r="E35" s="186"/>
      <c r="F35" s="168"/>
      <c r="G35" s="168"/>
    </row>
    <row r="36" spans="1:21" s="69" customFormat="1">
      <c r="A36" s="70"/>
      <c r="B36" s="144"/>
      <c r="C36" s="145" t="s">
        <v>23</v>
      </c>
      <c r="D36" s="240" t="s">
        <v>24</v>
      </c>
      <c r="E36" s="186">
        <v>1</v>
      </c>
      <c r="F36" s="168"/>
      <c r="G36" s="168">
        <f>IF(E36&lt;&gt;0,E36*F36," ")</f>
        <v>0</v>
      </c>
    </row>
    <row r="37" spans="1:21" s="69" customFormat="1">
      <c r="A37" s="70"/>
      <c r="B37" s="144"/>
      <c r="C37" s="145"/>
      <c r="D37" s="240"/>
      <c r="E37" s="186"/>
      <c r="F37" s="168"/>
      <c r="G37" s="168"/>
    </row>
    <row r="38" spans="1:21" s="107" customFormat="1">
      <c r="A38" s="112">
        <f>1+COUNT(A$2:A37)</f>
        <v>3</v>
      </c>
      <c r="B38" s="113"/>
      <c r="C38" s="107" t="s">
        <v>206</v>
      </c>
      <c r="D38" s="234"/>
      <c r="E38" s="217"/>
      <c r="F38" s="164"/>
      <c r="G38" s="164" t="str">
        <f t="shared" si="1"/>
        <v xml:space="preserve"> </v>
      </c>
      <c r="H38" s="105"/>
      <c r="I38" s="105"/>
      <c r="J38" s="105"/>
      <c r="K38" s="105"/>
      <c r="L38" s="105"/>
      <c r="M38" s="105"/>
      <c r="N38" s="105"/>
      <c r="O38" s="105"/>
      <c r="P38" s="105"/>
      <c r="Q38" s="105"/>
      <c r="R38" s="105"/>
      <c r="S38" s="105"/>
      <c r="T38" s="105"/>
      <c r="U38" s="105"/>
    </row>
    <row r="39" spans="1:21" s="107" customFormat="1" ht="51">
      <c r="A39" s="112"/>
      <c r="B39" s="113"/>
      <c r="C39" s="107" t="s">
        <v>250</v>
      </c>
      <c r="D39" s="234"/>
      <c r="E39" s="217"/>
      <c r="F39" s="164"/>
      <c r="G39" s="164" t="str">
        <f t="shared" si="1"/>
        <v xml:space="preserve"> </v>
      </c>
      <c r="H39" s="105"/>
      <c r="I39" s="105"/>
      <c r="J39" s="105"/>
      <c r="K39" s="105"/>
      <c r="L39" s="105"/>
      <c r="M39" s="105"/>
      <c r="N39" s="105"/>
      <c r="O39" s="105"/>
      <c r="P39" s="105"/>
      <c r="Q39" s="105"/>
      <c r="R39" s="105"/>
      <c r="S39" s="105"/>
      <c r="T39" s="105"/>
      <c r="U39" s="105"/>
    </row>
    <row r="40" spans="1:21" s="107" customFormat="1">
      <c r="A40" s="112"/>
      <c r="B40" s="113"/>
      <c r="C40" s="107" t="s">
        <v>207</v>
      </c>
      <c r="D40" s="234"/>
      <c r="E40" s="217"/>
      <c r="F40" s="164"/>
      <c r="G40" s="164" t="str">
        <f t="shared" si="1"/>
        <v xml:space="preserve"> </v>
      </c>
      <c r="H40" s="105"/>
      <c r="I40" s="105"/>
      <c r="J40" s="105"/>
      <c r="K40" s="105"/>
      <c r="L40" s="105"/>
      <c r="M40" s="105"/>
      <c r="N40" s="105"/>
      <c r="O40" s="105"/>
      <c r="P40" s="105"/>
      <c r="Q40" s="105"/>
      <c r="R40" s="105"/>
      <c r="S40" s="105"/>
      <c r="T40" s="105"/>
      <c r="U40" s="105"/>
    </row>
    <row r="41" spans="1:21" s="107" customFormat="1">
      <c r="A41" s="112"/>
      <c r="B41" s="113"/>
      <c r="C41" s="107" t="s">
        <v>23</v>
      </c>
      <c r="D41" s="234"/>
      <c r="E41" s="217"/>
      <c r="F41" s="164"/>
      <c r="G41" s="164" t="str">
        <f t="shared" si="1"/>
        <v xml:space="preserve"> </v>
      </c>
      <c r="H41" s="105"/>
      <c r="I41" s="105"/>
      <c r="J41" s="105"/>
      <c r="K41" s="105"/>
      <c r="L41" s="105"/>
      <c r="M41" s="105"/>
      <c r="N41" s="105"/>
      <c r="O41" s="105"/>
      <c r="P41" s="105"/>
      <c r="Q41" s="105"/>
      <c r="R41" s="105"/>
      <c r="S41" s="105"/>
      <c r="T41" s="105"/>
      <c r="U41" s="105"/>
    </row>
    <row r="42" spans="1:21" s="107" customFormat="1">
      <c r="A42" s="112"/>
      <c r="B42" s="113" t="s">
        <v>25</v>
      </c>
      <c r="C42" s="107" t="s">
        <v>246</v>
      </c>
      <c r="D42" s="234"/>
      <c r="E42" s="217"/>
      <c r="F42" s="164"/>
      <c r="G42" s="164" t="str">
        <f t="shared" si="1"/>
        <v xml:space="preserve"> </v>
      </c>
      <c r="H42" s="105"/>
      <c r="I42" s="105"/>
      <c r="J42" s="105"/>
      <c r="K42" s="105"/>
      <c r="L42" s="105"/>
      <c r="M42" s="105"/>
      <c r="N42" s="105"/>
      <c r="O42" s="105"/>
      <c r="P42" s="105"/>
      <c r="Q42" s="105"/>
      <c r="R42" s="105"/>
      <c r="S42" s="105"/>
      <c r="T42" s="105"/>
      <c r="U42" s="105"/>
    </row>
    <row r="43" spans="1:21" s="107" customFormat="1">
      <c r="A43" s="112"/>
      <c r="B43" s="113" t="s">
        <v>26</v>
      </c>
      <c r="C43" s="149" t="s">
        <v>249</v>
      </c>
      <c r="D43" s="234"/>
      <c r="E43" s="217"/>
      <c r="F43" s="164"/>
      <c r="G43" s="164"/>
      <c r="H43" s="105"/>
      <c r="I43" s="105"/>
      <c r="J43" s="105"/>
      <c r="K43" s="105"/>
      <c r="L43" s="105"/>
      <c r="M43" s="105"/>
      <c r="N43" s="105"/>
      <c r="O43" s="105"/>
      <c r="P43" s="105"/>
      <c r="Q43" s="105"/>
      <c r="R43" s="105"/>
      <c r="S43" s="105"/>
      <c r="T43" s="105"/>
      <c r="U43" s="105"/>
    </row>
    <row r="44" spans="1:21" s="107" customFormat="1">
      <c r="A44" s="112"/>
      <c r="B44" s="113"/>
      <c r="C44" s="107" t="s">
        <v>248</v>
      </c>
      <c r="D44" s="234"/>
      <c r="E44" s="217"/>
      <c r="F44" s="164"/>
      <c r="G44" s="164"/>
      <c r="H44" s="105"/>
      <c r="I44" s="105"/>
      <c r="J44" s="105"/>
      <c r="K44" s="105"/>
      <c r="L44" s="105"/>
      <c r="M44" s="105"/>
      <c r="N44" s="105"/>
      <c r="O44" s="105"/>
      <c r="P44" s="105"/>
      <c r="Q44" s="105"/>
      <c r="R44" s="105"/>
      <c r="S44" s="105"/>
      <c r="T44" s="105"/>
      <c r="U44" s="105"/>
    </row>
    <row r="45" spans="1:21" s="107" customFormat="1">
      <c r="A45" s="112"/>
      <c r="C45" s="107" t="s">
        <v>247</v>
      </c>
      <c r="D45" s="234" t="s">
        <v>24</v>
      </c>
      <c r="E45" s="217">
        <v>1</v>
      </c>
      <c r="F45" s="164"/>
      <c r="G45" s="164">
        <f t="shared" si="1"/>
        <v>0</v>
      </c>
      <c r="H45" s="105"/>
      <c r="I45" s="105"/>
      <c r="J45" s="105"/>
      <c r="K45" s="105"/>
      <c r="L45" s="105"/>
      <c r="M45" s="105"/>
      <c r="N45" s="105"/>
      <c r="O45" s="105"/>
      <c r="P45" s="105"/>
      <c r="Q45" s="105"/>
      <c r="R45" s="105"/>
      <c r="S45" s="105"/>
      <c r="T45" s="105"/>
      <c r="U45" s="105"/>
    </row>
    <row r="46" spans="1:21" s="107" customFormat="1">
      <c r="A46" s="112"/>
      <c r="B46" s="113"/>
      <c r="D46" s="234"/>
      <c r="E46" s="217"/>
      <c r="F46" s="164"/>
      <c r="G46" s="164" t="str">
        <f t="shared" si="1"/>
        <v xml:space="preserve"> </v>
      </c>
      <c r="H46" s="105"/>
      <c r="I46" s="105"/>
      <c r="J46" s="105"/>
      <c r="K46" s="105"/>
      <c r="L46" s="105"/>
      <c r="M46" s="105"/>
      <c r="N46" s="105"/>
      <c r="O46" s="105"/>
      <c r="P46" s="105"/>
      <c r="Q46" s="105"/>
      <c r="R46" s="105"/>
      <c r="S46" s="105"/>
      <c r="T46" s="105"/>
      <c r="U46" s="105"/>
    </row>
    <row r="47" spans="1:21" s="119" customFormat="1">
      <c r="A47" s="112">
        <f>1+COUNT(A$2:A46)</f>
        <v>4</v>
      </c>
      <c r="B47" s="113"/>
      <c r="C47" s="123" t="s">
        <v>210</v>
      </c>
      <c r="D47" s="234"/>
      <c r="E47" s="217"/>
      <c r="F47" s="164"/>
      <c r="G47" s="164" t="str">
        <f t="shared" si="1"/>
        <v xml:space="preserve"> </v>
      </c>
      <c r="H47" s="105"/>
      <c r="I47" s="105"/>
      <c r="J47" s="105"/>
      <c r="K47" s="105"/>
      <c r="L47" s="105"/>
      <c r="M47" s="105"/>
      <c r="N47" s="105"/>
      <c r="O47" s="105"/>
      <c r="P47" s="105"/>
      <c r="Q47" s="105"/>
      <c r="R47" s="105"/>
      <c r="S47" s="105"/>
      <c r="T47" s="105"/>
      <c r="U47" s="105"/>
    </row>
    <row r="48" spans="1:21" s="119" customFormat="1" ht="63.75">
      <c r="A48" s="112"/>
      <c r="B48" s="113"/>
      <c r="C48" s="123" t="s">
        <v>256</v>
      </c>
      <c r="D48" s="234"/>
      <c r="E48" s="217"/>
      <c r="F48" s="164"/>
      <c r="G48" s="164" t="str">
        <f t="shared" si="1"/>
        <v xml:space="preserve"> </v>
      </c>
      <c r="H48" s="105"/>
      <c r="I48" s="105"/>
      <c r="J48" s="105"/>
      <c r="K48" s="105"/>
      <c r="L48" s="105"/>
      <c r="M48" s="105"/>
      <c r="N48" s="105"/>
      <c r="O48" s="105"/>
      <c r="P48" s="105"/>
      <c r="Q48" s="105"/>
      <c r="R48" s="105"/>
      <c r="S48" s="105"/>
      <c r="T48" s="105"/>
      <c r="U48" s="105"/>
    </row>
    <row r="49" spans="1:21" s="119" customFormat="1">
      <c r="A49" s="112"/>
      <c r="B49" s="113" t="s">
        <v>25</v>
      </c>
      <c r="C49" s="107" t="s">
        <v>251</v>
      </c>
      <c r="D49" s="234"/>
      <c r="E49" s="217"/>
      <c r="F49" s="164"/>
      <c r="G49" s="164" t="str">
        <f t="shared" si="1"/>
        <v xml:space="preserve"> </v>
      </c>
      <c r="H49" s="105"/>
      <c r="I49" s="105"/>
      <c r="J49" s="105"/>
      <c r="K49" s="105"/>
      <c r="L49" s="105"/>
      <c r="M49" s="105"/>
      <c r="N49" s="105"/>
      <c r="O49" s="105"/>
      <c r="P49" s="105"/>
      <c r="Q49" s="105"/>
      <c r="R49" s="105"/>
      <c r="S49" s="105"/>
      <c r="T49" s="105"/>
      <c r="U49" s="105"/>
    </row>
    <row r="50" spans="1:21" s="119" customFormat="1">
      <c r="A50" s="112"/>
      <c r="B50" s="113" t="s">
        <v>26</v>
      </c>
      <c r="C50" s="123" t="s">
        <v>252</v>
      </c>
      <c r="D50" s="234"/>
      <c r="E50" s="217"/>
      <c r="F50" s="164"/>
      <c r="G50" s="164" t="str">
        <f t="shared" si="1"/>
        <v xml:space="preserve"> </v>
      </c>
      <c r="H50" s="105"/>
      <c r="I50" s="105"/>
      <c r="J50" s="105"/>
      <c r="K50" s="105"/>
      <c r="L50" s="105"/>
      <c r="M50" s="105"/>
      <c r="N50" s="105"/>
      <c r="O50" s="105"/>
      <c r="P50" s="105"/>
      <c r="Q50" s="105"/>
      <c r="R50" s="105"/>
      <c r="S50" s="105"/>
      <c r="T50" s="105"/>
      <c r="U50" s="105"/>
    </row>
    <row r="51" spans="1:21" s="107" customFormat="1">
      <c r="A51" s="112"/>
      <c r="B51" s="113"/>
      <c r="C51" s="107" t="s">
        <v>258</v>
      </c>
      <c r="D51" s="234"/>
      <c r="E51" s="217"/>
      <c r="F51" s="164"/>
      <c r="G51" s="164"/>
      <c r="H51" s="105"/>
      <c r="I51" s="105"/>
      <c r="J51" s="105"/>
      <c r="K51" s="105"/>
      <c r="L51" s="105"/>
      <c r="M51" s="105"/>
      <c r="N51" s="105"/>
      <c r="O51" s="105"/>
      <c r="P51" s="105"/>
      <c r="Q51" s="105"/>
      <c r="R51" s="105"/>
      <c r="S51" s="105"/>
      <c r="T51" s="105"/>
      <c r="U51" s="105"/>
    </row>
    <row r="52" spans="1:21" s="119" customFormat="1">
      <c r="A52" s="112"/>
      <c r="B52" s="113"/>
      <c r="C52" s="123" t="s">
        <v>259</v>
      </c>
      <c r="D52" s="234"/>
      <c r="E52" s="217"/>
      <c r="F52" s="164"/>
      <c r="G52" s="164" t="str">
        <f t="shared" si="1"/>
        <v xml:space="preserve"> </v>
      </c>
      <c r="H52" s="105"/>
      <c r="I52" s="105"/>
      <c r="J52" s="105"/>
      <c r="K52" s="105"/>
      <c r="L52" s="105"/>
      <c r="M52" s="105"/>
      <c r="N52" s="105"/>
      <c r="O52" s="105"/>
      <c r="P52" s="105"/>
      <c r="Q52" s="105"/>
      <c r="R52" s="105"/>
      <c r="S52" s="105"/>
      <c r="T52" s="105"/>
      <c r="U52" s="105"/>
    </row>
    <row r="53" spans="1:21" s="119" customFormat="1">
      <c r="A53" s="112"/>
      <c r="B53" s="113"/>
      <c r="C53" s="123" t="s">
        <v>253</v>
      </c>
      <c r="D53" s="234"/>
      <c r="E53" s="217"/>
      <c r="F53" s="164"/>
      <c r="G53" s="164" t="str">
        <f t="shared" si="1"/>
        <v xml:space="preserve"> </v>
      </c>
      <c r="H53" s="105"/>
      <c r="I53" s="105"/>
      <c r="J53" s="105"/>
      <c r="K53" s="105"/>
      <c r="L53" s="105"/>
      <c r="M53" s="105"/>
      <c r="N53" s="105"/>
      <c r="O53" s="105"/>
      <c r="P53" s="105"/>
      <c r="Q53" s="105"/>
      <c r="R53" s="105"/>
      <c r="S53" s="105"/>
      <c r="T53" s="105"/>
      <c r="U53" s="105"/>
    </row>
    <row r="54" spans="1:21" s="119" customFormat="1">
      <c r="A54" s="112"/>
      <c r="B54" s="113"/>
      <c r="C54" s="123" t="s">
        <v>254</v>
      </c>
      <c r="D54" s="234"/>
      <c r="E54" s="217"/>
      <c r="F54" s="164"/>
      <c r="G54" s="164" t="str">
        <f t="shared" si="1"/>
        <v xml:space="preserve"> </v>
      </c>
      <c r="H54" s="105"/>
      <c r="I54" s="105"/>
      <c r="J54" s="105"/>
      <c r="K54" s="105"/>
      <c r="L54" s="105"/>
      <c r="M54" s="105"/>
      <c r="N54" s="105"/>
      <c r="O54" s="105"/>
      <c r="P54" s="105"/>
      <c r="Q54" s="105"/>
      <c r="R54" s="105"/>
      <c r="S54" s="105"/>
      <c r="T54" s="105"/>
      <c r="U54" s="105"/>
    </row>
    <row r="55" spans="1:21" s="119" customFormat="1">
      <c r="A55" s="112"/>
      <c r="B55" s="113"/>
      <c r="C55" s="123" t="s">
        <v>255</v>
      </c>
      <c r="D55" s="234"/>
      <c r="E55" s="217"/>
      <c r="F55" s="164"/>
      <c r="G55" s="164" t="str">
        <f t="shared" si="1"/>
        <v xml:space="preserve"> </v>
      </c>
      <c r="H55" s="105"/>
      <c r="I55" s="105"/>
      <c r="J55" s="105"/>
      <c r="K55" s="105"/>
      <c r="L55" s="105"/>
      <c r="M55" s="105"/>
      <c r="N55" s="105"/>
      <c r="O55" s="105"/>
      <c r="P55" s="105"/>
      <c r="Q55" s="105"/>
      <c r="R55" s="105"/>
      <c r="S55" s="105"/>
      <c r="T55" s="105"/>
      <c r="U55" s="105"/>
    </row>
    <row r="56" spans="1:21" s="119" customFormat="1">
      <c r="A56" s="112"/>
      <c r="B56" s="113"/>
      <c r="C56" s="123" t="s">
        <v>23</v>
      </c>
      <c r="D56" s="234" t="s">
        <v>24</v>
      </c>
      <c r="E56" s="217">
        <v>3</v>
      </c>
      <c r="F56" s="164"/>
      <c r="G56" s="164">
        <f t="shared" si="1"/>
        <v>0</v>
      </c>
      <c r="H56" s="105"/>
      <c r="I56" s="105"/>
      <c r="J56" s="105"/>
      <c r="K56" s="105"/>
      <c r="L56" s="105"/>
      <c r="M56" s="105"/>
      <c r="N56" s="105"/>
      <c r="O56" s="105"/>
      <c r="P56" s="105"/>
      <c r="Q56" s="105"/>
      <c r="R56" s="105"/>
      <c r="S56" s="105"/>
      <c r="T56" s="105"/>
      <c r="U56" s="105"/>
    </row>
    <row r="57" spans="1:21" s="107" customFormat="1">
      <c r="A57" s="112"/>
      <c r="B57" s="113"/>
      <c r="D57" s="234"/>
      <c r="E57" s="217"/>
      <c r="F57" s="164"/>
      <c r="G57" s="164" t="str">
        <f t="shared" ref="G57:G72" si="2">IF(E57&lt;&gt;0,E57*$F57," ")</f>
        <v xml:space="preserve"> </v>
      </c>
      <c r="H57" s="105"/>
      <c r="I57" s="105"/>
      <c r="J57" s="105"/>
      <c r="K57" s="105"/>
      <c r="L57" s="105"/>
      <c r="M57" s="105"/>
      <c r="N57" s="105"/>
      <c r="O57" s="105"/>
      <c r="P57" s="105"/>
      <c r="Q57" s="105"/>
      <c r="R57" s="105"/>
      <c r="S57" s="105"/>
      <c r="T57" s="105"/>
      <c r="U57" s="105"/>
    </row>
    <row r="58" spans="1:21" s="134" customFormat="1">
      <c r="A58" s="112">
        <f>1+COUNT(A$2:A57)</f>
        <v>5</v>
      </c>
      <c r="B58" s="133"/>
      <c r="C58" s="123" t="s">
        <v>38</v>
      </c>
      <c r="D58" s="234"/>
      <c r="E58" s="217"/>
      <c r="F58" s="164"/>
      <c r="G58" s="164" t="str">
        <f t="shared" si="2"/>
        <v xml:space="preserve"> </v>
      </c>
      <c r="H58" s="105"/>
      <c r="I58" s="105"/>
      <c r="J58" s="105"/>
      <c r="K58" s="105"/>
      <c r="L58" s="105"/>
      <c r="M58" s="105"/>
      <c r="N58" s="105"/>
      <c r="O58" s="105"/>
      <c r="P58" s="105"/>
      <c r="Q58" s="105"/>
      <c r="R58" s="105"/>
      <c r="S58" s="105"/>
      <c r="T58" s="105"/>
      <c r="U58" s="105"/>
    </row>
    <row r="59" spans="1:21" s="119" customFormat="1" ht="25.5">
      <c r="A59" s="112"/>
      <c r="B59" s="113"/>
      <c r="C59" s="107" t="s">
        <v>260</v>
      </c>
      <c r="D59" s="234"/>
      <c r="E59" s="217"/>
      <c r="F59" s="164"/>
      <c r="G59" s="164" t="str">
        <f t="shared" si="2"/>
        <v xml:space="preserve"> </v>
      </c>
      <c r="H59" s="105"/>
      <c r="I59" s="105"/>
      <c r="J59" s="105"/>
      <c r="K59" s="105"/>
      <c r="L59" s="105"/>
      <c r="M59" s="105"/>
      <c r="N59" s="105"/>
      <c r="O59" s="105"/>
      <c r="P59" s="105"/>
      <c r="Q59" s="105"/>
      <c r="R59" s="105"/>
      <c r="S59" s="105"/>
      <c r="T59" s="105"/>
      <c r="U59" s="105"/>
    </row>
    <row r="60" spans="1:21" s="119" customFormat="1">
      <c r="A60" s="112"/>
      <c r="B60" s="113"/>
      <c r="C60" s="107" t="s">
        <v>23</v>
      </c>
      <c r="D60" s="234"/>
      <c r="E60" s="217"/>
      <c r="F60" s="164"/>
      <c r="G60" s="164" t="str">
        <f t="shared" si="2"/>
        <v xml:space="preserve"> </v>
      </c>
      <c r="H60" s="105"/>
      <c r="I60" s="105"/>
      <c r="J60" s="105"/>
      <c r="K60" s="105"/>
      <c r="L60" s="105"/>
      <c r="M60" s="105"/>
      <c r="N60" s="105"/>
      <c r="O60" s="105"/>
      <c r="P60" s="105"/>
      <c r="Q60" s="105"/>
      <c r="R60" s="105"/>
      <c r="S60" s="105"/>
      <c r="T60" s="105"/>
      <c r="U60" s="105"/>
    </row>
    <row r="61" spans="1:21" s="119" customFormat="1">
      <c r="A61" s="112"/>
      <c r="B61" s="113" t="s">
        <v>25</v>
      </c>
      <c r="C61" s="107" t="s">
        <v>29</v>
      </c>
      <c r="D61" s="234"/>
      <c r="E61" s="217"/>
      <c r="F61" s="164"/>
      <c r="G61" s="164" t="str">
        <f t="shared" si="2"/>
        <v xml:space="preserve"> </v>
      </c>
      <c r="H61" s="105"/>
      <c r="I61" s="105"/>
      <c r="J61" s="105"/>
      <c r="K61" s="105"/>
      <c r="L61" s="105"/>
      <c r="M61" s="105"/>
      <c r="N61" s="105"/>
      <c r="O61" s="105"/>
      <c r="P61" s="105"/>
      <c r="Q61" s="105"/>
      <c r="R61" s="105"/>
      <c r="S61" s="105"/>
      <c r="T61" s="105"/>
      <c r="U61" s="105"/>
    </row>
    <row r="62" spans="1:21" s="119" customFormat="1">
      <c r="A62" s="112"/>
      <c r="B62" s="113" t="s">
        <v>26</v>
      </c>
      <c r="C62" s="107" t="s">
        <v>91</v>
      </c>
      <c r="D62" s="234" t="s">
        <v>24</v>
      </c>
      <c r="E62" s="217">
        <v>1</v>
      </c>
      <c r="F62" s="164"/>
      <c r="G62" s="164">
        <f t="shared" si="2"/>
        <v>0</v>
      </c>
      <c r="H62" s="105"/>
      <c r="I62" s="105"/>
      <c r="J62" s="105"/>
      <c r="K62" s="105"/>
      <c r="L62" s="105"/>
      <c r="M62" s="105"/>
      <c r="N62" s="105"/>
      <c r="O62" s="105"/>
      <c r="P62" s="105"/>
      <c r="Q62" s="105"/>
      <c r="R62" s="105"/>
      <c r="S62" s="105"/>
      <c r="T62" s="105"/>
      <c r="U62" s="105"/>
    </row>
    <row r="63" spans="1:21" s="107" customFormat="1">
      <c r="A63" s="112"/>
      <c r="B63" s="113"/>
      <c r="D63" s="234"/>
      <c r="E63" s="217"/>
      <c r="F63" s="164"/>
      <c r="G63" s="164" t="str">
        <f t="shared" si="2"/>
        <v xml:space="preserve"> </v>
      </c>
      <c r="H63" s="105"/>
      <c r="I63" s="105"/>
      <c r="J63" s="105"/>
      <c r="K63" s="105"/>
      <c r="L63" s="105"/>
      <c r="M63" s="105"/>
      <c r="N63" s="105"/>
      <c r="O63" s="105"/>
      <c r="P63" s="105"/>
      <c r="Q63" s="105"/>
      <c r="R63" s="105"/>
      <c r="S63" s="105"/>
      <c r="T63" s="105"/>
      <c r="U63" s="105"/>
    </row>
    <row r="64" spans="1:21" s="107" customFormat="1">
      <c r="A64" s="112">
        <f>1+COUNT(A$2:A63)</f>
        <v>6</v>
      </c>
      <c r="B64" s="113"/>
      <c r="C64" s="123" t="s">
        <v>211</v>
      </c>
      <c r="D64" s="234"/>
      <c r="E64" s="217"/>
      <c r="F64" s="164"/>
      <c r="G64" s="164" t="str">
        <f t="shared" si="2"/>
        <v xml:space="preserve"> </v>
      </c>
      <c r="H64" s="105"/>
      <c r="I64" s="105"/>
      <c r="J64" s="105"/>
      <c r="K64" s="105"/>
      <c r="L64" s="105"/>
      <c r="M64" s="105"/>
      <c r="N64" s="105"/>
      <c r="O64" s="105"/>
      <c r="P64" s="105"/>
      <c r="Q64" s="105"/>
      <c r="R64" s="105"/>
      <c r="S64" s="105"/>
      <c r="T64" s="105"/>
      <c r="U64" s="105"/>
    </row>
    <row r="65" spans="1:21" s="107" customFormat="1" ht="38.25">
      <c r="A65" s="112"/>
      <c r="B65" s="113"/>
      <c r="C65" s="123" t="s">
        <v>261</v>
      </c>
      <c r="D65" s="234"/>
      <c r="E65" s="217"/>
      <c r="F65" s="164"/>
      <c r="G65" s="164" t="str">
        <f t="shared" si="2"/>
        <v xml:space="preserve"> </v>
      </c>
      <c r="H65" s="105"/>
      <c r="I65" s="105"/>
      <c r="J65" s="105"/>
      <c r="K65" s="105"/>
      <c r="L65" s="105"/>
      <c r="M65" s="105"/>
      <c r="N65" s="105"/>
      <c r="O65" s="105"/>
      <c r="P65" s="105"/>
      <c r="Q65" s="105"/>
      <c r="R65" s="105"/>
      <c r="S65" s="105"/>
      <c r="T65" s="105"/>
      <c r="U65" s="105"/>
    </row>
    <row r="66" spans="1:21" s="107" customFormat="1">
      <c r="A66" s="112"/>
      <c r="B66" s="113" t="s">
        <v>25</v>
      </c>
      <c r="C66" s="123" t="s">
        <v>262</v>
      </c>
      <c r="D66" s="234"/>
      <c r="E66" s="217"/>
      <c r="F66" s="164"/>
      <c r="G66" s="164" t="str">
        <f t="shared" si="2"/>
        <v xml:space="preserve"> </v>
      </c>
      <c r="H66" s="105"/>
      <c r="I66" s="105"/>
      <c r="J66" s="105"/>
      <c r="K66" s="105"/>
      <c r="L66" s="105"/>
      <c r="M66" s="105"/>
      <c r="N66" s="105"/>
      <c r="O66" s="105"/>
      <c r="P66" s="105"/>
      <c r="Q66" s="105"/>
      <c r="R66" s="105"/>
      <c r="S66" s="105"/>
      <c r="T66" s="105"/>
      <c r="U66" s="105"/>
    </row>
    <row r="67" spans="1:21" s="107" customFormat="1">
      <c r="A67" s="112"/>
      <c r="B67" s="113" t="s">
        <v>26</v>
      </c>
      <c r="C67" s="123" t="s">
        <v>263</v>
      </c>
      <c r="D67" s="234"/>
      <c r="E67" s="217"/>
      <c r="F67" s="164"/>
      <c r="G67" s="164" t="str">
        <f t="shared" si="2"/>
        <v xml:space="preserve"> </v>
      </c>
      <c r="H67" s="105"/>
      <c r="I67" s="105"/>
      <c r="J67" s="105"/>
      <c r="K67" s="105"/>
      <c r="L67" s="105"/>
      <c r="M67" s="105"/>
      <c r="N67" s="105"/>
      <c r="O67" s="105"/>
      <c r="P67" s="105"/>
      <c r="Q67" s="105"/>
      <c r="R67" s="105"/>
      <c r="S67" s="105"/>
      <c r="T67" s="105"/>
      <c r="U67" s="105"/>
    </row>
    <row r="68" spans="1:21" s="107" customFormat="1">
      <c r="A68" s="112"/>
      <c r="B68" s="113"/>
      <c r="C68" s="107" t="s">
        <v>264</v>
      </c>
      <c r="D68" s="234"/>
      <c r="E68" s="217"/>
      <c r="F68" s="164"/>
      <c r="G68" s="164" t="str">
        <f t="shared" si="2"/>
        <v xml:space="preserve"> </v>
      </c>
      <c r="H68" s="105"/>
      <c r="I68" s="105"/>
      <c r="J68" s="105"/>
      <c r="K68" s="105"/>
      <c r="L68" s="105"/>
      <c r="M68" s="105"/>
      <c r="N68" s="105"/>
      <c r="O68" s="105"/>
      <c r="P68" s="105"/>
      <c r="Q68" s="105"/>
      <c r="R68" s="105"/>
      <c r="S68" s="105"/>
      <c r="T68" s="105"/>
      <c r="U68" s="105"/>
    </row>
    <row r="69" spans="1:21" s="107" customFormat="1">
      <c r="A69" s="112"/>
      <c r="B69" s="113"/>
      <c r="C69" s="107" t="s">
        <v>265</v>
      </c>
      <c r="D69" s="234"/>
      <c r="E69" s="217"/>
      <c r="F69" s="164"/>
      <c r="G69" s="164" t="str">
        <f t="shared" si="2"/>
        <v xml:space="preserve"> </v>
      </c>
      <c r="H69" s="105"/>
      <c r="I69" s="105"/>
      <c r="J69" s="105"/>
      <c r="K69" s="105"/>
      <c r="L69" s="105"/>
      <c r="M69" s="105"/>
      <c r="N69" s="105"/>
      <c r="O69" s="105"/>
      <c r="P69" s="105"/>
      <c r="Q69" s="105"/>
      <c r="R69" s="105"/>
      <c r="S69" s="105"/>
      <c r="T69" s="105"/>
      <c r="U69" s="105"/>
    </row>
    <row r="70" spans="1:21" s="107" customFormat="1">
      <c r="A70" s="112"/>
      <c r="B70" s="113"/>
      <c r="C70" s="107" t="s">
        <v>266</v>
      </c>
      <c r="D70" s="234"/>
      <c r="E70" s="217"/>
      <c r="F70" s="164"/>
      <c r="G70" s="164" t="str">
        <f t="shared" si="2"/>
        <v xml:space="preserve"> </v>
      </c>
      <c r="H70" s="105"/>
      <c r="I70" s="105"/>
      <c r="J70" s="105"/>
      <c r="K70" s="105"/>
      <c r="L70" s="105"/>
      <c r="M70" s="105"/>
      <c r="N70" s="105"/>
      <c r="O70" s="105"/>
      <c r="P70" s="105"/>
      <c r="Q70" s="105"/>
      <c r="R70" s="105"/>
      <c r="S70" s="105"/>
      <c r="T70" s="105"/>
      <c r="U70" s="105"/>
    </row>
    <row r="71" spans="1:21" s="107" customFormat="1">
      <c r="A71" s="112"/>
      <c r="B71" s="113"/>
      <c r="C71" s="107" t="s">
        <v>267</v>
      </c>
      <c r="D71" s="234"/>
      <c r="E71" s="217"/>
      <c r="F71" s="164"/>
      <c r="G71" s="164" t="str">
        <f t="shared" si="2"/>
        <v xml:space="preserve"> </v>
      </c>
      <c r="H71" s="105"/>
      <c r="I71" s="105"/>
      <c r="J71" s="105"/>
      <c r="K71" s="105"/>
      <c r="L71" s="105"/>
      <c r="M71" s="105"/>
      <c r="N71" s="105"/>
      <c r="O71" s="105"/>
      <c r="P71" s="105"/>
      <c r="Q71" s="105"/>
      <c r="R71" s="105"/>
      <c r="S71" s="105"/>
      <c r="T71" s="105"/>
      <c r="U71" s="105"/>
    </row>
    <row r="72" spans="1:21" s="107" customFormat="1">
      <c r="A72" s="112"/>
      <c r="B72" s="113"/>
      <c r="C72" s="107" t="s">
        <v>23</v>
      </c>
      <c r="D72" s="234" t="s">
        <v>24</v>
      </c>
      <c r="E72" s="217">
        <v>1</v>
      </c>
      <c r="F72" s="164"/>
      <c r="G72" s="164">
        <f t="shared" si="2"/>
        <v>0</v>
      </c>
      <c r="H72" s="105"/>
      <c r="I72" s="105"/>
      <c r="J72" s="105"/>
      <c r="K72" s="105"/>
      <c r="L72" s="105"/>
      <c r="M72" s="105"/>
      <c r="N72" s="105"/>
      <c r="O72" s="105"/>
      <c r="P72" s="105"/>
      <c r="Q72" s="105"/>
      <c r="R72" s="105"/>
      <c r="S72" s="105"/>
      <c r="T72" s="105"/>
      <c r="U72" s="105"/>
    </row>
    <row r="73" spans="1:21" s="107" customFormat="1">
      <c r="A73" s="112"/>
      <c r="B73" s="113"/>
      <c r="D73" s="234"/>
      <c r="E73" s="217"/>
      <c r="F73" s="164"/>
      <c r="G73" s="164" t="str">
        <f t="shared" ref="G73:G87" si="3">IF(E73&lt;&gt;0,E73*$F73," ")</f>
        <v xml:space="preserve"> </v>
      </c>
      <c r="H73" s="105"/>
      <c r="I73" s="105"/>
      <c r="J73" s="105"/>
      <c r="K73" s="105"/>
      <c r="L73" s="105"/>
      <c r="M73" s="105"/>
      <c r="N73" s="105"/>
      <c r="O73" s="105"/>
      <c r="P73" s="105"/>
      <c r="Q73" s="105"/>
      <c r="R73" s="105"/>
      <c r="S73" s="105"/>
      <c r="T73" s="105"/>
      <c r="U73" s="105"/>
    </row>
    <row r="74" spans="1:21" s="107" customFormat="1">
      <c r="A74" s="112">
        <f>1+COUNT(A$2:A73)</f>
        <v>7</v>
      </c>
      <c r="B74" s="113"/>
      <c r="C74" s="107" t="s">
        <v>293</v>
      </c>
      <c r="D74" s="234"/>
      <c r="E74" s="217"/>
      <c r="F74" s="164"/>
      <c r="G74" s="164" t="str">
        <f t="shared" si="3"/>
        <v xml:space="preserve"> </v>
      </c>
      <c r="H74" s="105"/>
      <c r="I74" s="105"/>
      <c r="J74" s="105"/>
      <c r="K74" s="105"/>
      <c r="L74" s="105"/>
      <c r="M74" s="105"/>
      <c r="N74" s="105"/>
      <c r="O74" s="105"/>
      <c r="P74" s="105"/>
      <c r="Q74" s="105"/>
      <c r="R74" s="105"/>
      <c r="S74" s="105"/>
      <c r="T74" s="105"/>
      <c r="U74" s="105"/>
    </row>
    <row r="75" spans="1:21" s="107" customFormat="1">
      <c r="A75" s="112"/>
      <c r="B75" s="113"/>
      <c r="C75" s="107" t="s">
        <v>268</v>
      </c>
      <c r="D75" s="234"/>
      <c r="E75" s="217"/>
      <c r="F75" s="164"/>
      <c r="G75" s="164" t="str">
        <f t="shared" si="3"/>
        <v xml:space="preserve"> </v>
      </c>
      <c r="H75" s="105"/>
      <c r="I75" s="105"/>
      <c r="J75" s="105"/>
      <c r="K75" s="105"/>
      <c r="L75" s="105"/>
      <c r="M75" s="105"/>
      <c r="N75" s="105"/>
      <c r="O75" s="105"/>
      <c r="P75" s="105"/>
      <c r="Q75" s="105"/>
      <c r="R75" s="105"/>
      <c r="S75" s="105"/>
      <c r="T75" s="105"/>
      <c r="U75" s="105"/>
    </row>
    <row r="76" spans="1:21" s="107" customFormat="1">
      <c r="A76" s="112"/>
      <c r="B76" s="113"/>
      <c r="C76" s="107" t="s">
        <v>23</v>
      </c>
      <c r="D76" s="234"/>
      <c r="E76" s="217"/>
      <c r="F76" s="164"/>
      <c r="G76" s="164" t="str">
        <f t="shared" si="3"/>
        <v xml:space="preserve"> </v>
      </c>
      <c r="H76" s="105"/>
      <c r="I76" s="105"/>
      <c r="J76" s="105"/>
      <c r="K76" s="105"/>
      <c r="L76" s="105"/>
      <c r="M76" s="105"/>
      <c r="N76" s="105"/>
      <c r="O76" s="105"/>
      <c r="P76" s="105"/>
      <c r="Q76" s="105"/>
      <c r="R76" s="105"/>
      <c r="S76" s="105"/>
      <c r="T76" s="105"/>
      <c r="U76" s="105"/>
    </row>
    <row r="77" spans="1:21" s="107" customFormat="1">
      <c r="A77" s="112"/>
      <c r="B77" s="113" t="s">
        <v>20</v>
      </c>
      <c r="D77" s="234"/>
      <c r="E77" s="217"/>
      <c r="F77" s="164"/>
      <c r="G77" s="164" t="str">
        <f t="shared" si="3"/>
        <v xml:space="preserve"> </v>
      </c>
      <c r="H77" s="105"/>
      <c r="I77" s="105"/>
      <c r="J77" s="105"/>
      <c r="K77" s="105"/>
      <c r="L77" s="105"/>
      <c r="M77" s="105"/>
      <c r="N77" s="105"/>
      <c r="O77" s="105"/>
      <c r="P77" s="105"/>
      <c r="Q77" s="105"/>
      <c r="R77" s="105"/>
      <c r="S77" s="105"/>
      <c r="T77" s="105"/>
      <c r="U77" s="105"/>
    </row>
    <row r="78" spans="1:21" s="107" customFormat="1">
      <c r="A78" s="112"/>
      <c r="B78" s="113" t="s">
        <v>22</v>
      </c>
      <c r="C78" s="107" t="s">
        <v>269</v>
      </c>
      <c r="D78" s="234" t="s">
        <v>24</v>
      </c>
      <c r="E78" s="217">
        <v>1</v>
      </c>
      <c r="F78" s="164"/>
      <c r="G78" s="164">
        <f t="shared" si="3"/>
        <v>0</v>
      </c>
      <c r="H78" s="105"/>
      <c r="I78" s="105"/>
      <c r="J78" s="105"/>
      <c r="K78" s="105"/>
      <c r="L78" s="105"/>
      <c r="M78" s="105"/>
      <c r="N78" s="105"/>
      <c r="O78" s="105"/>
      <c r="P78" s="105"/>
      <c r="Q78" s="105"/>
      <c r="R78" s="105"/>
      <c r="S78" s="105"/>
      <c r="T78" s="105"/>
      <c r="U78" s="105"/>
    </row>
    <row r="79" spans="1:21" s="107" customFormat="1">
      <c r="A79" s="112"/>
      <c r="B79" s="113"/>
      <c r="D79" s="234"/>
      <c r="E79" s="217"/>
      <c r="F79" s="164"/>
      <c r="G79" s="164" t="str">
        <f t="shared" si="3"/>
        <v xml:space="preserve"> </v>
      </c>
      <c r="H79" s="105"/>
      <c r="I79" s="105"/>
      <c r="J79" s="105"/>
      <c r="K79" s="105"/>
      <c r="L79" s="105"/>
      <c r="M79" s="105"/>
      <c r="N79" s="105"/>
      <c r="O79" s="105"/>
      <c r="P79" s="105"/>
      <c r="Q79" s="105"/>
      <c r="R79" s="105"/>
      <c r="S79" s="105"/>
      <c r="T79" s="105"/>
      <c r="U79" s="105"/>
    </row>
    <row r="80" spans="1:21" s="107" customFormat="1">
      <c r="A80" s="112">
        <f>1+COUNT(A$2:A79)</f>
        <v>8</v>
      </c>
      <c r="B80" s="113"/>
      <c r="C80" s="107" t="s">
        <v>213</v>
      </c>
      <c r="D80" s="234"/>
      <c r="E80" s="217"/>
      <c r="F80" s="164"/>
      <c r="G80" s="164" t="str">
        <f t="shared" si="3"/>
        <v xml:space="preserve"> </v>
      </c>
      <c r="H80" s="105"/>
      <c r="I80" s="105"/>
      <c r="J80" s="105"/>
      <c r="K80" s="105"/>
      <c r="L80" s="105"/>
      <c r="M80" s="105"/>
      <c r="N80" s="105"/>
      <c r="O80" s="105"/>
      <c r="P80" s="105"/>
      <c r="Q80" s="105"/>
      <c r="R80" s="105"/>
      <c r="S80" s="105"/>
      <c r="T80" s="105"/>
      <c r="U80" s="105"/>
    </row>
    <row r="81" spans="1:21" s="107" customFormat="1">
      <c r="A81" s="112"/>
      <c r="B81" s="113"/>
      <c r="C81" s="107" t="s">
        <v>270</v>
      </c>
      <c r="D81" s="234"/>
      <c r="E81" s="217"/>
      <c r="F81" s="164"/>
      <c r="G81" s="164" t="str">
        <f t="shared" si="3"/>
        <v xml:space="preserve"> </v>
      </c>
      <c r="H81" s="105"/>
      <c r="I81" s="105"/>
      <c r="J81" s="105"/>
      <c r="K81" s="105"/>
      <c r="L81" s="105"/>
      <c r="M81" s="105"/>
      <c r="N81" s="105"/>
      <c r="O81" s="105"/>
      <c r="P81" s="105"/>
      <c r="Q81" s="105"/>
      <c r="R81" s="105"/>
      <c r="S81" s="105"/>
      <c r="T81" s="105"/>
      <c r="U81" s="105"/>
    </row>
    <row r="82" spans="1:21" s="107" customFormat="1">
      <c r="A82" s="112"/>
      <c r="B82" s="113"/>
      <c r="C82" s="107" t="s">
        <v>23</v>
      </c>
      <c r="D82" s="234"/>
      <c r="E82" s="217"/>
      <c r="F82" s="164"/>
      <c r="G82" s="164" t="str">
        <f t="shared" si="3"/>
        <v xml:space="preserve"> </v>
      </c>
      <c r="H82" s="105"/>
      <c r="I82" s="105"/>
      <c r="J82" s="105"/>
      <c r="K82" s="105"/>
      <c r="L82" s="105"/>
      <c r="M82" s="105"/>
      <c r="N82" s="105"/>
      <c r="O82" s="105"/>
      <c r="P82" s="105"/>
      <c r="Q82" s="105"/>
      <c r="R82" s="105"/>
      <c r="S82" s="105"/>
      <c r="T82" s="105"/>
      <c r="U82" s="105"/>
    </row>
    <row r="83" spans="1:21" s="107" customFormat="1">
      <c r="A83" s="112"/>
      <c r="B83" s="113" t="s">
        <v>25</v>
      </c>
      <c r="D83" s="234"/>
      <c r="E83" s="217"/>
      <c r="F83" s="164"/>
      <c r="G83" s="164" t="str">
        <f t="shared" si="3"/>
        <v xml:space="preserve"> </v>
      </c>
      <c r="H83" s="105"/>
      <c r="I83" s="105"/>
      <c r="J83" s="105"/>
      <c r="K83" s="105"/>
      <c r="L83" s="105"/>
      <c r="M83" s="105"/>
      <c r="N83" s="105"/>
      <c r="O83" s="105"/>
      <c r="P83" s="105"/>
      <c r="Q83" s="105"/>
      <c r="R83" s="105"/>
      <c r="S83" s="105"/>
      <c r="T83" s="105"/>
      <c r="U83" s="105"/>
    </row>
    <row r="84" spans="1:21" s="107" customFormat="1">
      <c r="A84" s="112"/>
      <c r="B84" s="113" t="s">
        <v>26</v>
      </c>
      <c r="C84" s="107" t="s">
        <v>269</v>
      </c>
      <c r="D84" s="234" t="s">
        <v>24</v>
      </c>
      <c r="E84" s="217">
        <v>1</v>
      </c>
      <c r="F84" s="164"/>
      <c r="G84" s="164">
        <f t="shared" si="3"/>
        <v>0</v>
      </c>
      <c r="H84" s="105"/>
      <c r="I84" s="105"/>
      <c r="J84" s="105"/>
      <c r="K84" s="105"/>
      <c r="L84" s="105"/>
      <c r="M84" s="105"/>
      <c r="N84" s="105"/>
      <c r="O84" s="105"/>
      <c r="P84" s="105"/>
      <c r="Q84" s="105"/>
      <c r="R84" s="105"/>
      <c r="S84" s="105"/>
      <c r="T84" s="105"/>
      <c r="U84" s="105"/>
    </row>
    <row r="85" spans="1:21" s="107" customFormat="1">
      <c r="A85" s="112"/>
      <c r="B85" s="113"/>
      <c r="D85" s="234"/>
      <c r="E85" s="217"/>
      <c r="F85" s="164"/>
      <c r="G85" s="164" t="str">
        <f t="shared" si="3"/>
        <v xml:space="preserve"> </v>
      </c>
      <c r="H85" s="105"/>
      <c r="I85" s="105"/>
      <c r="J85" s="105"/>
      <c r="K85" s="105"/>
      <c r="L85" s="105"/>
      <c r="M85" s="105"/>
      <c r="N85" s="105"/>
      <c r="O85" s="105"/>
      <c r="P85" s="105"/>
      <c r="Q85" s="105"/>
      <c r="R85" s="105"/>
      <c r="S85" s="105"/>
      <c r="T85" s="105"/>
      <c r="U85" s="105"/>
    </row>
    <row r="86" spans="1:21" s="134" customFormat="1">
      <c r="A86" s="112">
        <f>1+COUNT(A$2:A85)</f>
        <v>9</v>
      </c>
      <c r="B86" s="133"/>
      <c r="C86" s="123" t="s">
        <v>38</v>
      </c>
      <c r="D86" s="234"/>
      <c r="E86" s="217"/>
      <c r="F86" s="164"/>
      <c r="G86" s="164" t="str">
        <f t="shared" si="3"/>
        <v xml:space="preserve"> </v>
      </c>
      <c r="H86" s="105"/>
      <c r="I86" s="105"/>
      <c r="J86" s="105"/>
      <c r="K86" s="105"/>
      <c r="L86" s="105"/>
      <c r="M86" s="105"/>
      <c r="N86" s="105"/>
      <c r="O86" s="105"/>
      <c r="P86" s="105"/>
      <c r="Q86" s="105"/>
      <c r="R86" s="105"/>
      <c r="S86" s="105"/>
      <c r="T86" s="105"/>
      <c r="U86" s="105"/>
    </row>
    <row r="87" spans="1:21" s="119" customFormat="1" ht="25.5">
      <c r="A87" s="112"/>
      <c r="B87" s="113"/>
      <c r="C87" s="107" t="s">
        <v>39</v>
      </c>
      <c r="D87" s="234"/>
      <c r="E87" s="217"/>
      <c r="F87" s="164"/>
      <c r="G87" s="164" t="str">
        <f t="shared" si="3"/>
        <v xml:space="preserve"> </v>
      </c>
      <c r="H87" s="105"/>
      <c r="I87" s="105"/>
      <c r="J87" s="105"/>
      <c r="K87" s="105"/>
      <c r="L87" s="105"/>
      <c r="M87" s="105"/>
      <c r="N87" s="105"/>
      <c r="O87" s="105"/>
      <c r="P87" s="105"/>
      <c r="Q87" s="105"/>
      <c r="R87" s="105"/>
      <c r="S87" s="105"/>
      <c r="T87" s="105"/>
      <c r="U87" s="105"/>
    </row>
    <row r="88" spans="1:21" s="119" customFormat="1">
      <c r="A88" s="112"/>
      <c r="B88" s="113"/>
      <c r="C88" s="107" t="s">
        <v>23</v>
      </c>
      <c r="D88" s="234"/>
      <c r="E88" s="217"/>
      <c r="F88" s="164"/>
      <c r="G88" s="164" t="str">
        <f t="shared" ref="G88:G112" si="4">IF(E88&lt;&gt;0,E88*$F88," ")</f>
        <v xml:space="preserve"> </v>
      </c>
      <c r="H88" s="105"/>
      <c r="I88" s="105"/>
      <c r="J88" s="105"/>
      <c r="K88" s="105"/>
      <c r="L88" s="105"/>
      <c r="M88" s="105"/>
      <c r="N88" s="105"/>
      <c r="O88" s="105"/>
      <c r="P88" s="105"/>
      <c r="Q88" s="105"/>
      <c r="R88" s="105"/>
      <c r="S88" s="105"/>
      <c r="T88" s="105"/>
      <c r="U88" s="105"/>
    </row>
    <row r="89" spans="1:21" s="119" customFormat="1">
      <c r="A89" s="112"/>
      <c r="B89" s="113" t="s">
        <v>25</v>
      </c>
      <c r="C89" s="107" t="s">
        <v>29</v>
      </c>
      <c r="D89" s="234"/>
      <c r="E89" s="217"/>
      <c r="F89" s="164"/>
      <c r="G89" s="164" t="str">
        <f t="shared" si="4"/>
        <v xml:space="preserve"> </v>
      </c>
      <c r="H89" s="105"/>
      <c r="I89" s="105"/>
      <c r="J89" s="105"/>
      <c r="K89" s="105"/>
      <c r="L89" s="105"/>
      <c r="M89" s="105"/>
      <c r="N89" s="105"/>
      <c r="O89" s="105"/>
      <c r="P89" s="105"/>
      <c r="Q89" s="105"/>
      <c r="R89" s="105"/>
      <c r="S89" s="105"/>
      <c r="T89" s="105"/>
      <c r="U89" s="105"/>
    </row>
    <row r="90" spans="1:21" s="119" customFormat="1">
      <c r="A90" s="112"/>
      <c r="B90" s="113" t="s">
        <v>26</v>
      </c>
      <c r="C90" s="107" t="s">
        <v>212</v>
      </c>
      <c r="D90" s="234" t="s">
        <v>24</v>
      </c>
      <c r="E90" s="217">
        <v>6</v>
      </c>
      <c r="F90" s="164"/>
      <c r="G90" s="164">
        <f t="shared" si="4"/>
        <v>0</v>
      </c>
      <c r="H90" s="105"/>
      <c r="I90" s="105"/>
      <c r="J90" s="105"/>
      <c r="K90" s="105"/>
      <c r="L90" s="105"/>
      <c r="M90" s="105"/>
      <c r="N90" s="105"/>
      <c r="O90" s="105"/>
      <c r="P90" s="105"/>
      <c r="Q90" s="105"/>
      <c r="R90" s="105"/>
      <c r="S90" s="105"/>
      <c r="T90" s="105"/>
      <c r="U90" s="105"/>
    </row>
    <row r="91" spans="1:21" s="107" customFormat="1">
      <c r="A91" s="112"/>
      <c r="B91" s="113"/>
      <c r="D91" s="234"/>
      <c r="E91" s="217"/>
      <c r="F91" s="164"/>
      <c r="G91" s="164" t="str">
        <f t="shared" si="4"/>
        <v xml:space="preserve"> </v>
      </c>
      <c r="H91" s="105"/>
      <c r="I91" s="105"/>
      <c r="J91" s="105"/>
      <c r="K91" s="105"/>
      <c r="L91" s="105"/>
      <c r="M91" s="105"/>
      <c r="N91" s="105"/>
      <c r="O91" s="105"/>
      <c r="P91" s="105"/>
      <c r="Q91" s="105"/>
      <c r="R91" s="105"/>
      <c r="S91" s="105"/>
      <c r="T91" s="105"/>
      <c r="U91" s="105"/>
    </row>
    <row r="92" spans="1:21" s="119" customFormat="1">
      <c r="A92" s="112">
        <f>1+COUNT(A$2:A91)</f>
        <v>10</v>
      </c>
      <c r="B92" s="113"/>
      <c r="C92" s="107" t="s">
        <v>214</v>
      </c>
      <c r="D92" s="234"/>
      <c r="E92" s="217"/>
      <c r="F92" s="164"/>
      <c r="G92" s="164" t="str">
        <f t="shared" si="4"/>
        <v xml:space="preserve"> </v>
      </c>
      <c r="H92" s="105"/>
      <c r="I92" s="105"/>
      <c r="J92" s="105"/>
      <c r="K92" s="105"/>
      <c r="L92" s="105"/>
      <c r="M92" s="105"/>
      <c r="N92" s="105"/>
      <c r="O92" s="105"/>
      <c r="P92" s="105"/>
      <c r="Q92" s="105"/>
      <c r="R92" s="105"/>
      <c r="S92" s="105"/>
      <c r="T92" s="105"/>
      <c r="U92" s="105"/>
    </row>
    <row r="93" spans="1:21" s="119" customFormat="1" ht="38.25">
      <c r="A93" s="112"/>
      <c r="B93" s="113"/>
      <c r="C93" s="107" t="s">
        <v>40</v>
      </c>
      <c r="D93" s="234"/>
      <c r="E93" s="217"/>
      <c r="F93" s="164"/>
      <c r="G93" s="164" t="str">
        <f t="shared" si="4"/>
        <v xml:space="preserve"> </v>
      </c>
      <c r="H93" s="105"/>
      <c r="I93" s="105"/>
      <c r="J93" s="105"/>
      <c r="K93" s="105"/>
      <c r="L93" s="105"/>
      <c r="M93" s="105"/>
      <c r="N93" s="105"/>
      <c r="O93" s="105"/>
      <c r="P93" s="105"/>
      <c r="Q93" s="105"/>
      <c r="R93" s="105"/>
      <c r="S93" s="105"/>
      <c r="T93" s="105"/>
      <c r="U93" s="105"/>
    </row>
    <row r="94" spans="1:21" s="119" customFormat="1">
      <c r="A94" s="112"/>
      <c r="B94" s="113"/>
      <c r="C94" s="107" t="s">
        <v>23</v>
      </c>
      <c r="D94" s="234"/>
      <c r="E94" s="217"/>
      <c r="F94" s="164"/>
      <c r="G94" s="164" t="str">
        <f t="shared" si="4"/>
        <v xml:space="preserve"> </v>
      </c>
      <c r="H94" s="105"/>
      <c r="I94" s="105"/>
      <c r="J94" s="105"/>
      <c r="K94" s="105"/>
      <c r="L94" s="105"/>
      <c r="M94" s="105"/>
      <c r="N94" s="105"/>
      <c r="O94" s="105"/>
      <c r="P94" s="105"/>
      <c r="Q94" s="105"/>
      <c r="R94" s="105"/>
      <c r="S94" s="105"/>
      <c r="T94" s="105"/>
      <c r="U94" s="105"/>
    </row>
    <row r="95" spans="1:21" s="119" customFormat="1">
      <c r="A95" s="112"/>
      <c r="B95" s="113" t="s">
        <v>25</v>
      </c>
      <c r="C95" s="107" t="s">
        <v>29</v>
      </c>
      <c r="D95" s="234"/>
      <c r="E95" s="217"/>
      <c r="F95" s="164"/>
      <c r="G95" s="164" t="str">
        <f t="shared" si="4"/>
        <v xml:space="preserve"> </v>
      </c>
      <c r="H95" s="105"/>
      <c r="I95" s="105"/>
      <c r="J95" s="105"/>
      <c r="K95" s="105"/>
      <c r="L95" s="105"/>
      <c r="M95" s="105"/>
      <c r="N95" s="105"/>
      <c r="O95" s="105"/>
      <c r="P95" s="105"/>
      <c r="Q95" s="105"/>
      <c r="R95" s="105"/>
      <c r="S95" s="105"/>
      <c r="T95" s="105"/>
      <c r="U95" s="105"/>
    </row>
    <row r="96" spans="1:21" s="119" customFormat="1">
      <c r="A96" s="112"/>
      <c r="B96" s="113" t="s">
        <v>26</v>
      </c>
      <c r="C96" s="107" t="s">
        <v>30</v>
      </c>
      <c r="D96" s="234" t="s">
        <v>24</v>
      </c>
      <c r="E96" s="217">
        <v>4</v>
      </c>
      <c r="F96" s="164"/>
      <c r="G96" s="164">
        <f t="shared" si="4"/>
        <v>0</v>
      </c>
      <c r="H96" s="105"/>
      <c r="I96" s="105"/>
      <c r="J96" s="105"/>
      <c r="K96" s="105"/>
      <c r="L96" s="105"/>
      <c r="M96" s="105"/>
      <c r="N96" s="105"/>
      <c r="O96" s="105"/>
      <c r="P96" s="105"/>
      <c r="Q96" s="105"/>
      <c r="R96" s="105"/>
      <c r="S96" s="105"/>
      <c r="T96" s="105"/>
      <c r="U96" s="105"/>
    </row>
    <row r="97" spans="1:21" s="136" customFormat="1">
      <c r="B97" s="137"/>
      <c r="C97" s="138"/>
      <c r="D97" s="234"/>
      <c r="E97" s="217"/>
      <c r="F97" s="164"/>
      <c r="G97" s="164" t="str">
        <f t="shared" si="4"/>
        <v xml:space="preserve"> </v>
      </c>
      <c r="H97" s="105"/>
      <c r="I97" s="105"/>
      <c r="J97" s="105"/>
      <c r="K97" s="105"/>
      <c r="L97" s="105"/>
      <c r="M97" s="105"/>
      <c r="N97" s="105"/>
      <c r="O97" s="105"/>
      <c r="P97" s="105"/>
      <c r="Q97" s="105"/>
      <c r="R97" s="105"/>
      <c r="S97" s="105"/>
      <c r="T97" s="105"/>
      <c r="U97" s="105"/>
    </row>
    <row r="98" spans="1:21" s="107" customFormat="1">
      <c r="A98" s="112">
        <f>1+COUNT(A$2:A97)</f>
        <v>11</v>
      </c>
      <c r="B98" s="113"/>
      <c r="C98" s="107" t="s">
        <v>93</v>
      </c>
      <c r="D98" s="234"/>
      <c r="E98" s="217"/>
      <c r="F98" s="164"/>
      <c r="G98" s="164" t="str">
        <f t="shared" si="4"/>
        <v xml:space="preserve"> </v>
      </c>
      <c r="H98" s="105"/>
      <c r="I98" s="105"/>
      <c r="J98" s="105"/>
      <c r="K98" s="105"/>
      <c r="L98" s="105"/>
      <c r="M98" s="105"/>
      <c r="N98" s="105"/>
      <c r="O98" s="105"/>
      <c r="P98" s="105"/>
      <c r="Q98" s="105"/>
      <c r="R98" s="105"/>
      <c r="S98" s="105"/>
      <c r="T98" s="105"/>
      <c r="U98" s="105"/>
    </row>
    <row r="99" spans="1:21" s="107" customFormat="1" ht="25.5">
      <c r="A99" s="112"/>
      <c r="B99" s="113"/>
      <c r="C99" s="107" t="s">
        <v>216</v>
      </c>
      <c r="D99" s="234"/>
      <c r="E99" s="217"/>
      <c r="F99" s="164"/>
      <c r="G99" s="164" t="str">
        <f t="shared" si="4"/>
        <v xml:space="preserve"> </v>
      </c>
      <c r="H99" s="105"/>
      <c r="I99" s="105"/>
      <c r="J99" s="105"/>
      <c r="K99" s="105"/>
      <c r="L99" s="105"/>
      <c r="M99" s="105"/>
      <c r="N99" s="105"/>
      <c r="O99" s="105"/>
      <c r="P99" s="105"/>
      <c r="Q99" s="105"/>
      <c r="R99" s="105"/>
      <c r="S99" s="105"/>
      <c r="T99" s="105"/>
      <c r="U99" s="105"/>
    </row>
    <row r="100" spans="1:21" s="107" customFormat="1">
      <c r="A100" s="112"/>
      <c r="B100" s="113" t="s">
        <v>20</v>
      </c>
      <c r="C100" s="107" t="s">
        <v>215</v>
      </c>
      <c r="D100" s="234"/>
      <c r="E100" s="217"/>
      <c r="F100" s="164"/>
      <c r="G100" s="164" t="str">
        <f t="shared" si="4"/>
        <v xml:space="preserve"> </v>
      </c>
      <c r="H100" s="105"/>
      <c r="I100" s="105"/>
      <c r="J100" s="105"/>
      <c r="K100" s="105"/>
      <c r="L100" s="105"/>
      <c r="M100" s="105"/>
      <c r="N100" s="105"/>
      <c r="O100" s="105"/>
      <c r="P100" s="105"/>
      <c r="Q100" s="105"/>
      <c r="R100" s="105"/>
      <c r="S100" s="105"/>
      <c r="T100" s="105"/>
      <c r="U100" s="105"/>
    </row>
    <row r="101" spans="1:21" s="107" customFormat="1">
      <c r="A101" s="112"/>
      <c r="B101" s="113" t="s">
        <v>22</v>
      </c>
      <c r="D101" s="234"/>
      <c r="E101" s="217"/>
      <c r="F101" s="164"/>
      <c r="G101" s="164" t="str">
        <f t="shared" si="4"/>
        <v xml:space="preserve"> </v>
      </c>
      <c r="H101" s="105"/>
      <c r="I101" s="105"/>
      <c r="J101" s="105"/>
      <c r="K101" s="105"/>
      <c r="L101" s="105"/>
      <c r="M101" s="105"/>
      <c r="N101" s="105"/>
      <c r="O101" s="105"/>
      <c r="P101" s="105"/>
      <c r="Q101" s="105"/>
      <c r="R101" s="105"/>
      <c r="S101" s="105"/>
      <c r="T101" s="105"/>
      <c r="U101" s="105"/>
    </row>
    <row r="102" spans="1:21" s="107" customFormat="1">
      <c r="A102" s="112"/>
      <c r="B102" s="113"/>
      <c r="C102" s="107" t="s">
        <v>271</v>
      </c>
      <c r="D102" s="234"/>
      <c r="E102" s="217"/>
      <c r="F102" s="164"/>
      <c r="G102" s="164" t="str">
        <f t="shared" si="4"/>
        <v xml:space="preserve"> </v>
      </c>
      <c r="H102" s="105"/>
      <c r="I102" s="105"/>
      <c r="J102" s="105"/>
      <c r="K102" s="105"/>
      <c r="L102" s="105"/>
      <c r="M102" s="105"/>
      <c r="N102" s="105"/>
      <c r="O102" s="105"/>
      <c r="P102" s="105"/>
      <c r="Q102" s="105"/>
      <c r="R102" s="105"/>
      <c r="S102" s="105"/>
      <c r="T102" s="105"/>
      <c r="U102" s="105"/>
    </row>
    <row r="103" spans="1:21" s="107" customFormat="1">
      <c r="A103" s="112"/>
      <c r="B103" s="113"/>
      <c r="C103" s="107" t="s">
        <v>94</v>
      </c>
      <c r="D103" s="234" t="s">
        <v>24</v>
      </c>
      <c r="E103" s="217">
        <v>4</v>
      </c>
      <c r="F103" s="164"/>
      <c r="G103" s="164">
        <f t="shared" si="4"/>
        <v>0</v>
      </c>
      <c r="H103" s="105"/>
      <c r="I103" s="105"/>
      <c r="J103" s="105"/>
      <c r="K103" s="105"/>
      <c r="L103" s="105"/>
      <c r="M103" s="105"/>
      <c r="N103" s="105"/>
      <c r="O103" s="105"/>
      <c r="P103" s="105"/>
      <c r="Q103" s="105"/>
      <c r="R103" s="105"/>
      <c r="S103" s="105"/>
      <c r="T103" s="105"/>
      <c r="U103" s="105"/>
    </row>
    <row r="104" spans="1:21" s="107" customFormat="1">
      <c r="A104" s="112"/>
      <c r="B104" s="113"/>
      <c r="D104" s="234"/>
      <c r="E104" s="217"/>
      <c r="F104" s="164"/>
      <c r="G104" s="164" t="str">
        <f t="shared" si="4"/>
        <v xml:space="preserve"> </v>
      </c>
      <c r="H104" s="105"/>
      <c r="I104" s="105"/>
      <c r="J104" s="105"/>
      <c r="K104" s="105"/>
      <c r="L104" s="105"/>
      <c r="M104" s="105"/>
      <c r="N104" s="105"/>
      <c r="O104" s="105"/>
      <c r="P104" s="105"/>
      <c r="Q104" s="105"/>
      <c r="R104" s="105"/>
      <c r="S104" s="105"/>
      <c r="T104" s="105"/>
      <c r="U104" s="105"/>
    </row>
    <row r="105" spans="1:21" s="107" customFormat="1">
      <c r="A105" s="112">
        <f>1+COUNT(A$2:A104)</f>
        <v>12</v>
      </c>
      <c r="B105" s="113"/>
      <c r="C105" s="107" t="s">
        <v>217</v>
      </c>
      <c r="D105" s="234"/>
      <c r="E105" s="217"/>
      <c r="F105" s="164"/>
      <c r="G105" s="164" t="str">
        <f t="shared" si="4"/>
        <v xml:space="preserve"> </v>
      </c>
      <c r="H105" s="105"/>
      <c r="I105" s="105"/>
      <c r="J105" s="105"/>
      <c r="K105" s="105"/>
      <c r="L105" s="105"/>
      <c r="M105" s="105"/>
      <c r="N105" s="105"/>
      <c r="O105" s="105"/>
      <c r="P105" s="105"/>
      <c r="Q105" s="105"/>
      <c r="R105" s="105"/>
      <c r="S105" s="105"/>
      <c r="T105" s="105"/>
      <c r="U105" s="105"/>
    </row>
    <row r="106" spans="1:21" s="107" customFormat="1" ht="25.5">
      <c r="A106" s="112"/>
      <c r="B106" s="113"/>
      <c r="C106" s="107" t="s">
        <v>218</v>
      </c>
      <c r="D106" s="234"/>
      <c r="E106" s="217"/>
      <c r="F106" s="164"/>
      <c r="G106" s="164" t="str">
        <f t="shared" si="4"/>
        <v xml:space="preserve"> </v>
      </c>
      <c r="H106" s="105"/>
      <c r="I106" s="105"/>
      <c r="J106" s="105"/>
      <c r="K106" s="105"/>
      <c r="L106" s="105"/>
      <c r="M106" s="105"/>
      <c r="N106" s="105"/>
      <c r="O106" s="105"/>
      <c r="P106" s="105"/>
      <c r="Q106" s="105"/>
      <c r="R106" s="105"/>
      <c r="S106" s="105"/>
      <c r="T106" s="105"/>
      <c r="U106" s="105"/>
    </row>
    <row r="107" spans="1:21" s="107" customFormat="1">
      <c r="A107" s="112"/>
      <c r="B107" s="113" t="s">
        <v>20</v>
      </c>
      <c r="C107" s="107" t="s">
        <v>215</v>
      </c>
      <c r="D107" s="234"/>
      <c r="E107" s="217"/>
      <c r="F107" s="164"/>
      <c r="G107" s="164" t="str">
        <f t="shared" si="4"/>
        <v xml:space="preserve"> </v>
      </c>
      <c r="H107" s="105"/>
      <c r="I107" s="105"/>
      <c r="J107" s="105"/>
      <c r="K107" s="105"/>
      <c r="L107" s="105"/>
      <c r="M107" s="105"/>
      <c r="N107" s="105"/>
      <c r="O107" s="105"/>
      <c r="P107" s="105"/>
      <c r="Q107" s="105"/>
      <c r="R107" s="105"/>
      <c r="S107" s="105"/>
      <c r="T107" s="105"/>
      <c r="U107" s="105"/>
    </row>
    <row r="108" spans="1:21" s="107" customFormat="1">
      <c r="A108" s="112"/>
      <c r="B108" s="113" t="s">
        <v>22</v>
      </c>
      <c r="D108" s="234"/>
      <c r="E108" s="217"/>
      <c r="F108" s="164"/>
      <c r="G108" s="164" t="str">
        <f t="shared" si="4"/>
        <v xml:space="preserve"> </v>
      </c>
      <c r="H108" s="105"/>
      <c r="I108" s="105"/>
      <c r="J108" s="105"/>
      <c r="K108" s="105"/>
      <c r="L108" s="105"/>
      <c r="M108" s="105"/>
      <c r="N108" s="105"/>
      <c r="O108" s="105"/>
      <c r="P108" s="105"/>
      <c r="Q108" s="105"/>
      <c r="R108" s="105"/>
      <c r="S108" s="105"/>
      <c r="T108" s="105"/>
      <c r="U108" s="105"/>
    </row>
    <row r="109" spans="1:21" s="107" customFormat="1">
      <c r="A109" s="112"/>
      <c r="B109" s="113"/>
      <c r="C109" s="107" t="s">
        <v>219</v>
      </c>
      <c r="D109" s="234"/>
      <c r="E109" s="217"/>
      <c r="F109" s="164"/>
      <c r="G109" s="164" t="str">
        <f t="shared" si="4"/>
        <v xml:space="preserve"> </v>
      </c>
      <c r="H109" s="105"/>
      <c r="I109" s="105"/>
      <c r="J109" s="105"/>
      <c r="K109" s="105"/>
      <c r="L109" s="105"/>
      <c r="M109" s="105"/>
      <c r="N109" s="105"/>
      <c r="O109" s="105"/>
      <c r="P109" s="105"/>
      <c r="Q109" s="105"/>
      <c r="R109" s="105"/>
      <c r="S109" s="105"/>
      <c r="T109" s="105"/>
      <c r="U109" s="105"/>
    </row>
    <row r="110" spans="1:21" s="107" customFormat="1">
      <c r="A110" s="112"/>
      <c r="B110" s="113"/>
      <c r="C110" s="107" t="s">
        <v>94</v>
      </c>
      <c r="D110" s="234" t="s">
        <v>24</v>
      </c>
      <c r="E110" s="217">
        <v>4</v>
      </c>
      <c r="F110" s="164"/>
      <c r="G110" s="164">
        <f t="shared" si="4"/>
        <v>0</v>
      </c>
      <c r="H110" s="105"/>
      <c r="I110" s="105"/>
      <c r="J110" s="105"/>
      <c r="K110" s="105"/>
      <c r="L110" s="105"/>
      <c r="M110" s="105"/>
      <c r="N110" s="105"/>
      <c r="O110" s="105"/>
      <c r="P110" s="105"/>
      <c r="Q110" s="105"/>
      <c r="R110" s="105"/>
      <c r="S110" s="105"/>
      <c r="T110" s="105"/>
      <c r="U110" s="105"/>
    </row>
    <row r="111" spans="1:21" s="107" customFormat="1">
      <c r="A111" s="112"/>
      <c r="B111" s="113"/>
      <c r="D111" s="234"/>
      <c r="E111" s="217"/>
      <c r="F111" s="164"/>
      <c r="G111" s="164" t="str">
        <f t="shared" si="4"/>
        <v xml:space="preserve"> </v>
      </c>
      <c r="H111" s="105"/>
      <c r="I111" s="105"/>
      <c r="J111" s="105"/>
      <c r="K111" s="105"/>
      <c r="L111" s="105"/>
      <c r="M111" s="105"/>
      <c r="N111" s="105"/>
      <c r="O111" s="105"/>
      <c r="P111" s="105"/>
      <c r="Q111" s="105"/>
      <c r="R111" s="105"/>
      <c r="S111" s="105"/>
      <c r="T111" s="105"/>
      <c r="U111" s="105"/>
    </row>
    <row r="112" spans="1:21" s="107" customFormat="1">
      <c r="A112" s="112">
        <f>1+COUNT(A$2:A111)</f>
        <v>13</v>
      </c>
      <c r="B112" s="113"/>
      <c r="C112" s="107" t="s">
        <v>220</v>
      </c>
      <c r="D112" s="234"/>
      <c r="E112" s="217"/>
      <c r="F112" s="164"/>
      <c r="G112" s="164" t="str">
        <f t="shared" si="4"/>
        <v xml:space="preserve"> </v>
      </c>
      <c r="H112" s="105"/>
      <c r="I112" s="105"/>
      <c r="J112" s="105"/>
      <c r="K112" s="105"/>
      <c r="L112" s="105"/>
      <c r="M112" s="105"/>
      <c r="N112" s="105"/>
      <c r="O112" s="105"/>
      <c r="P112" s="105"/>
      <c r="Q112" s="105"/>
      <c r="R112" s="105"/>
      <c r="S112" s="105"/>
      <c r="T112" s="105"/>
      <c r="U112" s="105"/>
    </row>
    <row r="113" spans="1:24" s="107" customFormat="1" ht="25.5">
      <c r="A113" s="112"/>
      <c r="B113" s="113"/>
      <c r="C113" s="107" t="s">
        <v>328</v>
      </c>
      <c r="D113" s="234"/>
      <c r="E113" s="217"/>
      <c r="F113" s="164"/>
      <c r="G113" s="164" t="str">
        <f t="shared" ref="G113:G157" si="5">IF(E113&lt;&gt;0,E113*$F113," ")</f>
        <v xml:space="preserve"> </v>
      </c>
      <c r="H113" s="105"/>
      <c r="I113" s="105"/>
      <c r="J113" s="105"/>
      <c r="K113" s="105"/>
      <c r="L113" s="105"/>
      <c r="M113" s="105"/>
      <c r="N113" s="105"/>
      <c r="O113" s="105"/>
      <c r="P113" s="105"/>
      <c r="Q113" s="105"/>
      <c r="R113" s="105"/>
      <c r="S113" s="105"/>
      <c r="T113" s="105"/>
      <c r="U113" s="105"/>
    </row>
    <row r="114" spans="1:24" s="107" customFormat="1">
      <c r="A114" s="112"/>
      <c r="B114" s="113" t="s">
        <v>20</v>
      </c>
      <c r="C114" s="107" t="s">
        <v>246</v>
      </c>
      <c r="D114" s="234"/>
      <c r="E114" s="217"/>
      <c r="F114" s="164"/>
      <c r="G114" s="164" t="str">
        <f t="shared" si="5"/>
        <v xml:space="preserve"> </v>
      </c>
      <c r="H114" s="105"/>
      <c r="I114" s="105"/>
      <c r="J114" s="105"/>
      <c r="K114" s="105"/>
      <c r="L114" s="105"/>
      <c r="M114" s="105"/>
      <c r="N114" s="105"/>
      <c r="O114" s="105"/>
      <c r="P114" s="105"/>
      <c r="Q114" s="105"/>
      <c r="R114" s="105"/>
      <c r="S114" s="105"/>
      <c r="T114" s="105"/>
      <c r="U114" s="105"/>
    </row>
    <row r="115" spans="1:24" s="107" customFormat="1">
      <c r="A115" s="112"/>
      <c r="B115" s="113" t="s">
        <v>22</v>
      </c>
      <c r="C115" s="107" t="s">
        <v>327</v>
      </c>
      <c r="D115" s="234"/>
      <c r="E115" s="217"/>
      <c r="F115" s="164"/>
      <c r="G115" s="164"/>
      <c r="H115" s="105"/>
      <c r="I115" s="105"/>
      <c r="J115" s="105"/>
      <c r="K115" s="105"/>
      <c r="L115" s="105"/>
      <c r="M115" s="105"/>
      <c r="N115" s="105"/>
      <c r="O115" s="105"/>
      <c r="P115" s="105"/>
      <c r="Q115" s="105"/>
      <c r="R115" s="105"/>
      <c r="S115" s="105"/>
      <c r="T115" s="105"/>
      <c r="U115" s="105"/>
    </row>
    <row r="116" spans="1:24" s="107" customFormat="1">
      <c r="A116" s="112"/>
      <c r="B116" s="113"/>
      <c r="C116" s="107" t="s">
        <v>221</v>
      </c>
      <c r="D116" s="234" t="s">
        <v>24</v>
      </c>
      <c r="E116" s="217">
        <v>4</v>
      </c>
      <c r="F116" s="164"/>
      <c r="G116" s="164">
        <f>IF(E116&lt;&gt;0,E116*$F116," ")</f>
        <v>0</v>
      </c>
      <c r="H116" s="105"/>
      <c r="I116" s="105"/>
      <c r="J116" s="105"/>
      <c r="K116" s="105"/>
      <c r="L116" s="105"/>
      <c r="M116" s="105"/>
      <c r="N116" s="105"/>
      <c r="O116" s="105"/>
      <c r="P116" s="105"/>
      <c r="Q116" s="105"/>
      <c r="R116" s="105"/>
      <c r="S116" s="105"/>
      <c r="T116" s="105"/>
      <c r="U116" s="105"/>
    </row>
    <row r="117" spans="1:24" s="69" customFormat="1">
      <c r="A117" s="70"/>
      <c r="C117" s="84"/>
      <c r="D117" s="241"/>
      <c r="E117" s="223"/>
      <c r="F117" s="171"/>
      <c r="G117" s="171"/>
      <c r="J117" s="77"/>
      <c r="O117" s="77"/>
      <c r="Q117" s="77"/>
      <c r="R117" s="77"/>
    </row>
    <row r="118" spans="1:24" s="69" customFormat="1">
      <c r="A118" s="70">
        <f>1+COUNT(A$2:A117)</f>
        <v>14</v>
      </c>
      <c r="C118" s="84" t="s">
        <v>115</v>
      </c>
      <c r="D118" s="241"/>
      <c r="E118" s="223"/>
      <c r="F118" s="171"/>
      <c r="G118" s="171" t="str">
        <f>IF(E118&lt;&gt;0,E118*F118," ")</f>
        <v xml:space="preserve"> </v>
      </c>
    </row>
    <row r="119" spans="1:24" s="69" customFormat="1" ht="51">
      <c r="A119" s="70"/>
      <c r="C119" s="84" t="s">
        <v>116</v>
      </c>
      <c r="D119" s="241"/>
      <c r="E119" s="223"/>
      <c r="F119" s="171"/>
      <c r="G119" s="171" t="str">
        <f>IF(E119&lt;&gt;0,E119*F119," ")</f>
        <v xml:space="preserve"> </v>
      </c>
      <c r="H119" s="91"/>
      <c r="J119" s="91"/>
      <c r="K119" s="91"/>
      <c r="L119" s="91"/>
      <c r="M119" s="91"/>
      <c r="O119" s="91"/>
      <c r="Q119" s="91"/>
      <c r="R119" s="91"/>
    </row>
    <row r="120" spans="1:24" s="69" customFormat="1">
      <c r="A120" s="70"/>
      <c r="B120" s="91" t="s">
        <v>96</v>
      </c>
      <c r="C120" s="84" t="s">
        <v>117</v>
      </c>
      <c r="D120" s="241"/>
      <c r="E120" s="223"/>
      <c r="F120" s="171"/>
      <c r="G120" s="171"/>
    </row>
    <row r="121" spans="1:24" s="69" customFormat="1">
      <c r="A121" s="70"/>
      <c r="B121" s="69" t="s">
        <v>26</v>
      </c>
      <c r="C121" s="84" t="s">
        <v>329</v>
      </c>
      <c r="D121" s="229" t="s">
        <v>28</v>
      </c>
      <c r="E121" s="212">
        <v>2</v>
      </c>
      <c r="F121" s="71"/>
      <c r="G121" s="71">
        <f>IF(E121&lt;&gt;0,E121*F121," ")</f>
        <v>0</v>
      </c>
      <c r="J121" s="77"/>
      <c r="M121" s="77"/>
      <c r="O121" s="77"/>
      <c r="Q121" s="77"/>
      <c r="R121" s="77"/>
      <c r="S121" s="77"/>
    </row>
    <row r="122" spans="1:24" s="69" customFormat="1">
      <c r="A122" s="70"/>
      <c r="B122" s="69" t="s">
        <v>26</v>
      </c>
      <c r="C122" s="84" t="s">
        <v>272</v>
      </c>
      <c r="D122" s="241" t="s">
        <v>28</v>
      </c>
      <c r="E122" s="223">
        <v>37</v>
      </c>
      <c r="F122" s="171"/>
      <c r="G122" s="171">
        <f t="shared" ref="G122:G128" si="6">IF(E122&lt;&gt;0,E122*F122," ")</f>
        <v>0</v>
      </c>
      <c r="J122" s="77"/>
      <c r="M122" s="77"/>
      <c r="O122" s="77"/>
      <c r="Q122" s="77"/>
      <c r="R122" s="77"/>
      <c r="S122" s="77"/>
    </row>
    <row r="123" spans="1:24" s="84" customFormat="1" outlineLevel="1">
      <c r="A123" s="70"/>
      <c r="B123" s="69"/>
      <c r="D123" s="241"/>
      <c r="E123" s="223"/>
      <c r="F123" s="171"/>
      <c r="G123" s="171" t="str">
        <f t="shared" si="6"/>
        <v xml:space="preserve"> </v>
      </c>
      <c r="H123" s="69"/>
      <c r="I123" s="69"/>
      <c r="J123" s="69"/>
      <c r="K123" s="69"/>
      <c r="L123" s="69"/>
      <c r="M123" s="69"/>
      <c r="N123" s="69"/>
      <c r="O123" s="69"/>
      <c r="P123" s="69"/>
      <c r="Q123" s="69"/>
      <c r="R123" s="69"/>
      <c r="S123" s="69"/>
      <c r="T123" s="69"/>
      <c r="U123" s="69"/>
      <c r="V123" s="69"/>
      <c r="W123" s="69"/>
      <c r="X123" s="69"/>
    </row>
    <row r="124" spans="1:24" s="84" customFormat="1" outlineLevel="1">
      <c r="A124" s="70">
        <f>1+COUNT(A$2:A123)</f>
        <v>15</v>
      </c>
      <c r="B124" s="69"/>
      <c r="C124" s="84" t="s">
        <v>273</v>
      </c>
      <c r="D124" s="241"/>
      <c r="E124" s="223"/>
      <c r="F124" s="171"/>
      <c r="G124" s="171" t="str">
        <f t="shared" si="6"/>
        <v xml:space="preserve"> </v>
      </c>
      <c r="H124" s="69"/>
      <c r="I124" s="69"/>
      <c r="J124" s="69"/>
      <c r="K124" s="69"/>
      <c r="L124" s="69"/>
      <c r="M124" s="69"/>
      <c r="N124" s="69"/>
      <c r="O124" s="69"/>
      <c r="P124" s="69"/>
      <c r="Q124" s="69"/>
      <c r="R124" s="69"/>
      <c r="S124" s="69"/>
      <c r="T124" s="69"/>
      <c r="U124" s="69"/>
      <c r="V124" s="69"/>
      <c r="W124" s="69"/>
      <c r="X124" s="69"/>
    </row>
    <row r="125" spans="1:24" s="84" customFormat="1" ht="63.75" outlineLevel="1">
      <c r="A125" s="70"/>
      <c r="B125" s="69"/>
      <c r="C125" s="84" t="s">
        <v>274</v>
      </c>
      <c r="D125" s="241"/>
      <c r="E125" s="223"/>
      <c r="F125" s="171"/>
      <c r="G125" s="171" t="str">
        <f t="shared" si="6"/>
        <v xml:space="preserve"> </v>
      </c>
      <c r="H125" s="69"/>
      <c r="I125" s="69"/>
      <c r="J125" s="69"/>
      <c r="K125" s="69"/>
      <c r="L125" s="69"/>
      <c r="M125" s="69"/>
      <c r="N125" s="69"/>
      <c r="O125" s="69"/>
      <c r="P125" s="69"/>
      <c r="Q125" s="69"/>
      <c r="R125" s="69"/>
      <c r="S125" s="69"/>
      <c r="T125" s="69"/>
      <c r="U125" s="69"/>
      <c r="V125" s="69"/>
      <c r="W125" s="69"/>
      <c r="X125" s="69"/>
    </row>
    <row r="126" spans="1:24" s="84" customFormat="1" outlineLevel="1">
      <c r="A126" s="70"/>
      <c r="B126" s="69"/>
      <c r="C126" s="84" t="s">
        <v>27</v>
      </c>
      <c r="D126" s="241"/>
      <c r="E126" s="223"/>
      <c r="F126" s="171"/>
      <c r="G126" s="171" t="str">
        <f t="shared" si="6"/>
        <v xml:space="preserve"> </v>
      </c>
      <c r="H126" s="69"/>
      <c r="I126" s="69"/>
      <c r="J126" s="69"/>
      <c r="K126" s="69"/>
      <c r="L126" s="69"/>
      <c r="M126" s="69"/>
      <c r="N126" s="69"/>
      <c r="O126" s="69"/>
      <c r="P126" s="69"/>
      <c r="Q126" s="69"/>
      <c r="R126" s="69"/>
      <c r="S126" s="69"/>
      <c r="T126" s="69"/>
      <c r="U126" s="69"/>
      <c r="V126" s="69"/>
      <c r="W126" s="69"/>
      <c r="X126" s="69"/>
    </row>
    <row r="127" spans="1:24" s="84" customFormat="1" outlineLevel="1">
      <c r="A127" s="70"/>
      <c r="B127" s="69" t="s">
        <v>20</v>
      </c>
      <c r="C127" s="84" t="s">
        <v>275</v>
      </c>
      <c r="D127" s="241"/>
      <c r="E127" s="223"/>
      <c r="F127" s="171"/>
      <c r="G127" s="171" t="str">
        <f t="shared" si="6"/>
        <v xml:space="preserve"> </v>
      </c>
      <c r="H127" s="69"/>
      <c r="I127" s="69"/>
      <c r="J127" s="69"/>
      <c r="K127" s="69"/>
      <c r="L127" s="69"/>
      <c r="M127" s="69"/>
      <c r="N127" s="69"/>
      <c r="O127" s="69"/>
      <c r="P127" s="69"/>
      <c r="Q127" s="69"/>
      <c r="R127" s="69"/>
      <c r="S127" s="69"/>
      <c r="T127" s="69"/>
      <c r="U127" s="69"/>
      <c r="V127" s="69"/>
      <c r="W127" s="69"/>
      <c r="X127" s="69"/>
    </row>
    <row r="128" spans="1:24" s="84" customFormat="1" outlineLevel="1">
      <c r="A128" s="70"/>
      <c r="B128" s="69" t="s">
        <v>22</v>
      </c>
      <c r="C128" s="84" t="s">
        <v>276</v>
      </c>
      <c r="D128" s="241" t="s">
        <v>28</v>
      </c>
      <c r="E128" s="223">
        <v>37</v>
      </c>
      <c r="F128" s="171"/>
      <c r="G128" s="171">
        <f t="shared" si="6"/>
        <v>0</v>
      </c>
      <c r="H128" s="69"/>
      <c r="I128" s="69"/>
      <c r="J128" s="69"/>
      <c r="K128" s="69"/>
      <c r="L128" s="69"/>
      <c r="M128" s="69"/>
      <c r="N128" s="69"/>
      <c r="O128" s="69"/>
      <c r="P128" s="69"/>
      <c r="Q128" s="69"/>
      <c r="R128" s="69"/>
      <c r="S128" s="69"/>
      <c r="T128" s="69"/>
      <c r="U128" s="69"/>
      <c r="V128" s="69"/>
      <c r="W128" s="69"/>
      <c r="X128" s="69"/>
    </row>
    <row r="129" spans="1:24" s="107" customFormat="1">
      <c r="A129" s="112"/>
      <c r="B129" s="113"/>
      <c r="D129" s="234"/>
      <c r="E129" s="217"/>
      <c r="F129" s="164"/>
      <c r="G129" s="164" t="str">
        <f t="shared" si="5"/>
        <v xml:space="preserve"> </v>
      </c>
      <c r="H129" s="105"/>
      <c r="I129" s="105"/>
      <c r="J129" s="105"/>
      <c r="K129" s="105"/>
      <c r="L129" s="105"/>
      <c r="M129" s="105"/>
      <c r="N129" s="105"/>
      <c r="O129" s="105"/>
      <c r="P129" s="105"/>
      <c r="Q129" s="105"/>
      <c r="R129" s="105"/>
      <c r="S129" s="105"/>
      <c r="T129" s="105"/>
      <c r="U129" s="105"/>
    </row>
    <row r="130" spans="1:24" s="107" customFormat="1">
      <c r="A130" s="112">
        <f>1+COUNT(A$2:A129)</f>
        <v>16</v>
      </c>
      <c r="B130" s="113"/>
      <c r="C130" s="107" t="s">
        <v>277</v>
      </c>
      <c r="D130" s="234"/>
      <c r="E130" s="217"/>
      <c r="F130" s="164"/>
      <c r="G130" s="164" t="str">
        <f t="shared" si="5"/>
        <v xml:space="preserve"> </v>
      </c>
      <c r="H130" s="105"/>
      <c r="I130" s="105"/>
      <c r="J130" s="105"/>
      <c r="K130" s="105"/>
      <c r="L130" s="105"/>
      <c r="M130" s="105"/>
      <c r="N130" s="105"/>
      <c r="O130" s="105"/>
      <c r="P130" s="105"/>
      <c r="Q130" s="105"/>
      <c r="R130" s="105"/>
      <c r="S130" s="105"/>
      <c r="T130" s="105"/>
      <c r="U130" s="105"/>
    </row>
    <row r="131" spans="1:24" s="107" customFormat="1" ht="25.5">
      <c r="A131" s="112"/>
      <c r="B131" s="113"/>
      <c r="C131" s="107" t="s">
        <v>278</v>
      </c>
      <c r="D131" s="234"/>
      <c r="E131" s="217"/>
      <c r="F131" s="164"/>
      <c r="G131" s="164" t="str">
        <f t="shared" si="5"/>
        <v xml:space="preserve"> </v>
      </c>
      <c r="H131" s="105"/>
      <c r="I131" s="105"/>
      <c r="J131" s="105"/>
      <c r="K131" s="105"/>
      <c r="L131" s="105"/>
      <c r="M131" s="105"/>
      <c r="N131" s="105"/>
      <c r="O131" s="105"/>
      <c r="P131" s="105"/>
      <c r="Q131" s="105"/>
      <c r="R131" s="105"/>
      <c r="S131" s="105"/>
      <c r="T131" s="105"/>
      <c r="U131" s="105"/>
    </row>
    <row r="132" spans="1:24" s="107" customFormat="1">
      <c r="A132" s="112"/>
      <c r="B132" s="113"/>
      <c r="C132" s="107" t="s">
        <v>23</v>
      </c>
      <c r="D132" s="234"/>
      <c r="E132" s="217"/>
      <c r="F132" s="164"/>
      <c r="G132" s="164" t="str">
        <f t="shared" si="5"/>
        <v xml:space="preserve"> </v>
      </c>
      <c r="H132" s="105"/>
      <c r="I132" s="105"/>
      <c r="J132" s="105"/>
      <c r="K132" s="105"/>
      <c r="L132" s="105"/>
      <c r="M132" s="105"/>
      <c r="N132" s="105"/>
      <c r="O132" s="105"/>
      <c r="P132" s="105"/>
      <c r="Q132" s="105"/>
      <c r="R132" s="105"/>
      <c r="S132" s="105"/>
      <c r="T132" s="105"/>
      <c r="U132" s="105"/>
    </row>
    <row r="133" spans="1:24" s="107" customFormat="1">
      <c r="A133" s="112"/>
      <c r="B133" s="113" t="s">
        <v>26</v>
      </c>
      <c r="C133" s="107" t="s">
        <v>222</v>
      </c>
      <c r="D133" s="234" t="s">
        <v>12</v>
      </c>
      <c r="E133" s="217">
        <v>3</v>
      </c>
      <c r="F133" s="164"/>
      <c r="G133" s="164">
        <f t="shared" si="5"/>
        <v>0</v>
      </c>
      <c r="H133" s="105"/>
      <c r="I133" s="105"/>
      <c r="J133" s="105"/>
      <c r="K133" s="105"/>
      <c r="L133" s="105"/>
      <c r="M133" s="105"/>
      <c r="N133" s="105"/>
      <c r="O133" s="105"/>
      <c r="P133" s="105"/>
      <c r="Q133" s="105"/>
      <c r="R133" s="105"/>
      <c r="S133" s="105"/>
      <c r="T133" s="105"/>
      <c r="U133" s="105"/>
    </row>
    <row r="134" spans="1:24" s="84" customFormat="1" outlineLevel="1">
      <c r="A134" s="70"/>
      <c r="B134" s="69"/>
      <c r="D134" s="241"/>
      <c r="E134" s="223"/>
      <c r="F134" s="171"/>
      <c r="G134" s="171"/>
      <c r="H134" s="69"/>
      <c r="I134" s="69"/>
      <c r="J134" s="69"/>
      <c r="K134" s="69"/>
      <c r="L134" s="69"/>
      <c r="M134" s="69"/>
      <c r="N134" s="69"/>
      <c r="O134" s="69"/>
      <c r="P134" s="69"/>
      <c r="Q134" s="69"/>
      <c r="R134" s="69"/>
      <c r="S134" s="69"/>
      <c r="T134" s="69"/>
      <c r="U134" s="69"/>
      <c r="V134" s="69"/>
      <c r="W134" s="69"/>
      <c r="X134" s="69"/>
    </row>
    <row r="135" spans="1:24" s="84" customFormat="1" outlineLevel="1">
      <c r="A135" s="70">
        <f>1+COUNT(A$2:A133)</f>
        <v>17</v>
      </c>
      <c r="B135" s="69"/>
      <c r="C135" s="84" t="s">
        <v>279</v>
      </c>
      <c r="D135" s="241"/>
      <c r="E135" s="223"/>
      <c r="F135" s="171"/>
      <c r="G135" s="171" t="str">
        <f>IF(E135&lt;&gt;0,E135*F135," ")</f>
        <v xml:space="preserve"> </v>
      </c>
      <c r="H135" s="69"/>
      <c r="I135" s="69"/>
      <c r="J135" s="69"/>
      <c r="K135" s="69"/>
      <c r="L135" s="69"/>
      <c r="M135" s="69"/>
      <c r="N135" s="69"/>
      <c r="O135" s="69"/>
      <c r="P135" s="69"/>
      <c r="Q135" s="69"/>
      <c r="R135" s="69"/>
      <c r="S135" s="69"/>
      <c r="T135" s="69"/>
      <c r="U135" s="69"/>
      <c r="V135" s="69"/>
      <c r="W135" s="69"/>
      <c r="X135" s="69"/>
    </row>
    <row r="136" spans="1:24" s="84" customFormat="1" ht="63.75" outlineLevel="1">
      <c r="A136" s="70"/>
      <c r="B136" s="69"/>
      <c r="C136" s="84" t="s">
        <v>280</v>
      </c>
      <c r="D136" s="241"/>
      <c r="E136" s="223"/>
      <c r="F136" s="171"/>
      <c r="G136" s="171" t="str">
        <f>IF(E136&lt;&gt;0,E136*F136," ")</f>
        <v xml:space="preserve"> </v>
      </c>
      <c r="H136" s="69"/>
      <c r="I136" s="69"/>
      <c r="J136" s="69"/>
      <c r="K136" s="69"/>
      <c r="L136" s="69"/>
      <c r="M136" s="69"/>
      <c r="N136" s="69"/>
      <c r="O136" s="69"/>
      <c r="P136" s="69"/>
      <c r="Q136" s="69"/>
      <c r="R136" s="69"/>
      <c r="S136" s="69"/>
      <c r="T136" s="69"/>
      <c r="U136" s="69"/>
      <c r="V136" s="69"/>
      <c r="W136" s="69"/>
      <c r="X136" s="69"/>
    </row>
    <row r="137" spans="1:24" s="84" customFormat="1" outlineLevel="1">
      <c r="A137" s="70"/>
      <c r="B137" s="69" t="s">
        <v>20</v>
      </c>
      <c r="C137" s="84" t="s">
        <v>275</v>
      </c>
      <c r="D137" s="241"/>
      <c r="E137" s="223"/>
      <c r="F137" s="171"/>
      <c r="G137" s="171" t="str">
        <f>IF(E137&lt;&gt;0,E137*F137," ")</f>
        <v xml:space="preserve"> </v>
      </c>
      <c r="H137" s="69"/>
      <c r="I137" s="69"/>
      <c r="J137" s="69"/>
      <c r="K137" s="69"/>
      <c r="L137" s="69"/>
      <c r="M137" s="69"/>
      <c r="N137" s="69"/>
      <c r="O137" s="69"/>
      <c r="P137" s="69"/>
      <c r="Q137" s="69"/>
      <c r="R137" s="69"/>
      <c r="S137" s="69"/>
      <c r="T137" s="69"/>
      <c r="U137" s="69"/>
      <c r="V137" s="69"/>
      <c r="W137" s="69"/>
      <c r="X137" s="69"/>
    </row>
    <row r="138" spans="1:24" s="84" customFormat="1" outlineLevel="1">
      <c r="A138" s="70"/>
      <c r="B138" s="69" t="s">
        <v>22</v>
      </c>
      <c r="C138" s="84" t="s">
        <v>281</v>
      </c>
      <c r="D138" s="241" t="s">
        <v>24</v>
      </c>
      <c r="E138" s="223">
        <v>8</v>
      </c>
      <c r="F138" s="171"/>
      <c r="G138" s="171">
        <f>IF(E138&lt;&gt;0,E138*F138," ")</f>
        <v>0</v>
      </c>
      <c r="H138" s="69"/>
      <c r="I138" s="69"/>
      <c r="J138" s="69"/>
      <c r="K138" s="69"/>
      <c r="L138" s="69"/>
      <c r="M138" s="69"/>
      <c r="N138" s="69"/>
      <c r="O138" s="69"/>
      <c r="P138" s="69"/>
      <c r="Q138" s="69"/>
      <c r="R138" s="69"/>
      <c r="S138" s="69"/>
      <c r="T138" s="69"/>
      <c r="U138" s="69"/>
      <c r="V138" s="69"/>
      <c r="W138" s="69"/>
      <c r="X138" s="69"/>
    </row>
    <row r="139" spans="1:24" s="107" customFormat="1">
      <c r="A139" s="112"/>
      <c r="B139" s="113"/>
      <c r="D139" s="234"/>
      <c r="E139" s="217"/>
      <c r="F139" s="164"/>
      <c r="G139" s="164" t="str">
        <f t="shared" si="5"/>
        <v xml:space="preserve"> </v>
      </c>
      <c r="H139" s="105"/>
      <c r="I139" s="105"/>
      <c r="J139" s="105"/>
      <c r="K139" s="105"/>
      <c r="L139" s="105"/>
      <c r="M139" s="105"/>
      <c r="N139" s="105"/>
      <c r="O139" s="105"/>
      <c r="P139" s="105"/>
      <c r="Q139" s="105"/>
      <c r="R139" s="105"/>
      <c r="S139" s="105"/>
      <c r="T139" s="105"/>
      <c r="U139" s="105"/>
    </row>
    <row r="140" spans="1:24" s="107" customFormat="1">
      <c r="A140" s="112">
        <f>1+COUNT(A$2:A139)</f>
        <v>18</v>
      </c>
      <c r="B140" s="113"/>
      <c r="C140" s="107" t="s">
        <v>31</v>
      </c>
      <c r="D140" s="234"/>
      <c r="E140" s="217"/>
      <c r="F140" s="164"/>
      <c r="G140" s="164" t="str">
        <f t="shared" si="5"/>
        <v xml:space="preserve"> </v>
      </c>
      <c r="H140" s="105"/>
      <c r="I140" s="105"/>
      <c r="J140" s="105"/>
      <c r="K140" s="105"/>
      <c r="L140" s="105"/>
      <c r="M140" s="105"/>
      <c r="N140" s="105"/>
      <c r="O140" s="105"/>
      <c r="P140" s="105"/>
      <c r="Q140" s="105"/>
      <c r="R140" s="105"/>
      <c r="S140" s="105"/>
      <c r="T140" s="105"/>
      <c r="U140" s="105"/>
    </row>
    <row r="141" spans="1:24" s="107" customFormat="1" ht="38.25">
      <c r="A141" s="112"/>
      <c r="B141" s="113"/>
      <c r="C141" s="107" t="s">
        <v>223</v>
      </c>
      <c r="D141" s="234"/>
      <c r="E141" s="217"/>
      <c r="F141" s="164"/>
      <c r="G141" s="164" t="str">
        <f t="shared" si="5"/>
        <v xml:space="preserve"> </v>
      </c>
      <c r="H141" s="105"/>
      <c r="I141" s="105"/>
      <c r="J141" s="105"/>
      <c r="K141" s="105"/>
      <c r="L141" s="105"/>
      <c r="M141" s="105"/>
      <c r="N141" s="105"/>
      <c r="O141" s="105"/>
      <c r="P141" s="105"/>
      <c r="Q141" s="105"/>
      <c r="R141" s="105"/>
      <c r="S141" s="105"/>
      <c r="T141" s="105"/>
      <c r="U141" s="105"/>
    </row>
    <row r="142" spans="1:24" s="107" customFormat="1">
      <c r="A142" s="112"/>
      <c r="B142" s="113"/>
      <c r="C142" s="107" t="s">
        <v>27</v>
      </c>
      <c r="D142" s="234" t="s">
        <v>32</v>
      </c>
      <c r="E142" s="217">
        <v>50</v>
      </c>
      <c r="F142" s="164"/>
      <c r="G142" s="164">
        <f t="shared" si="5"/>
        <v>0</v>
      </c>
      <c r="H142" s="105"/>
      <c r="I142" s="105"/>
      <c r="J142" s="105"/>
      <c r="K142" s="105"/>
      <c r="L142" s="105"/>
      <c r="M142" s="105"/>
      <c r="N142" s="105"/>
      <c r="O142" s="105"/>
      <c r="P142" s="105"/>
      <c r="Q142" s="105"/>
      <c r="R142" s="105"/>
      <c r="S142" s="105"/>
      <c r="T142" s="105"/>
      <c r="U142" s="105"/>
    </row>
    <row r="143" spans="1:24" s="107" customFormat="1">
      <c r="A143" s="112"/>
      <c r="B143" s="113"/>
      <c r="D143" s="234"/>
      <c r="E143" s="217"/>
      <c r="F143" s="164"/>
      <c r="G143" s="164" t="str">
        <f t="shared" si="5"/>
        <v xml:space="preserve"> </v>
      </c>
      <c r="H143" s="105"/>
      <c r="I143" s="105"/>
      <c r="J143" s="105"/>
      <c r="K143" s="105"/>
      <c r="L143" s="105"/>
      <c r="M143" s="105"/>
      <c r="N143" s="105"/>
      <c r="O143" s="105"/>
      <c r="P143" s="105"/>
      <c r="Q143" s="105"/>
      <c r="R143" s="105"/>
      <c r="S143" s="105"/>
      <c r="T143" s="105"/>
      <c r="U143" s="105"/>
    </row>
    <row r="144" spans="1:24" s="107" customFormat="1">
      <c r="A144" s="112">
        <f>1+COUNT(A$2:A143)</f>
        <v>19</v>
      </c>
      <c r="B144" s="113"/>
      <c r="C144" s="107" t="s">
        <v>224</v>
      </c>
      <c r="D144" s="234"/>
      <c r="E144" s="217"/>
      <c r="F144" s="164"/>
      <c r="G144" s="164" t="str">
        <f t="shared" si="5"/>
        <v xml:space="preserve"> </v>
      </c>
      <c r="H144" s="105"/>
      <c r="I144" s="105"/>
      <c r="J144" s="105"/>
      <c r="K144" s="105"/>
      <c r="L144" s="105"/>
      <c r="M144" s="105"/>
      <c r="N144" s="105"/>
      <c r="O144" s="105"/>
      <c r="P144" s="105"/>
      <c r="Q144" s="105"/>
      <c r="R144" s="105"/>
      <c r="S144" s="105"/>
      <c r="T144" s="105"/>
      <c r="U144" s="105"/>
    </row>
    <row r="145" spans="1:21" s="107" customFormat="1" ht="25.5">
      <c r="A145" s="112"/>
      <c r="B145" s="113"/>
      <c r="C145" s="107" t="s">
        <v>225</v>
      </c>
      <c r="D145" s="234"/>
      <c r="E145" s="217"/>
      <c r="F145" s="164"/>
      <c r="G145" s="164" t="str">
        <f t="shared" si="5"/>
        <v xml:space="preserve"> </v>
      </c>
      <c r="H145" s="105"/>
      <c r="I145" s="105"/>
      <c r="J145" s="105"/>
      <c r="K145" s="105"/>
      <c r="L145" s="105"/>
      <c r="M145" s="105"/>
      <c r="N145" s="105"/>
      <c r="O145" s="105"/>
      <c r="P145" s="105"/>
      <c r="Q145" s="105"/>
      <c r="R145" s="105"/>
      <c r="S145" s="105"/>
      <c r="T145" s="105"/>
      <c r="U145" s="105"/>
    </row>
    <row r="146" spans="1:21" s="107" customFormat="1">
      <c r="A146" s="112"/>
      <c r="B146" s="113"/>
      <c r="C146" s="107" t="s">
        <v>23</v>
      </c>
      <c r="D146" s="234"/>
      <c r="E146" s="217"/>
      <c r="F146" s="164"/>
      <c r="G146" s="164" t="str">
        <f t="shared" si="5"/>
        <v xml:space="preserve"> </v>
      </c>
      <c r="H146" s="105"/>
      <c r="I146" s="105"/>
      <c r="J146" s="105"/>
      <c r="K146" s="105"/>
      <c r="L146" s="105"/>
      <c r="M146" s="105"/>
      <c r="N146" s="105"/>
      <c r="O146" s="105"/>
      <c r="P146" s="105"/>
      <c r="Q146" s="105"/>
      <c r="R146" s="105"/>
      <c r="S146" s="105"/>
      <c r="T146" s="105"/>
      <c r="U146" s="105"/>
    </row>
    <row r="147" spans="1:21" s="107" customFormat="1">
      <c r="A147" s="112"/>
      <c r="B147" s="113" t="s">
        <v>26</v>
      </c>
      <c r="C147" s="107" t="s">
        <v>226</v>
      </c>
      <c r="D147" s="234" t="s">
        <v>24</v>
      </c>
      <c r="E147" s="217">
        <v>6</v>
      </c>
      <c r="F147" s="164"/>
      <c r="G147" s="164">
        <f t="shared" si="5"/>
        <v>0</v>
      </c>
      <c r="H147" s="105"/>
      <c r="I147" s="105"/>
      <c r="J147" s="105"/>
      <c r="K147" s="105"/>
      <c r="L147" s="105"/>
      <c r="M147" s="105"/>
      <c r="N147" s="105"/>
      <c r="O147" s="105"/>
      <c r="P147" s="105"/>
      <c r="Q147" s="105"/>
      <c r="R147" s="105"/>
      <c r="S147" s="105"/>
      <c r="T147" s="105"/>
      <c r="U147" s="105"/>
    </row>
    <row r="148" spans="1:21" s="107" customFormat="1">
      <c r="A148" s="112"/>
      <c r="B148" s="113"/>
      <c r="D148" s="234"/>
      <c r="E148" s="217"/>
      <c r="F148" s="164"/>
      <c r="G148" s="164" t="str">
        <f t="shared" si="5"/>
        <v xml:space="preserve"> </v>
      </c>
      <c r="H148" s="105"/>
      <c r="I148" s="105"/>
      <c r="J148" s="105"/>
      <c r="K148" s="105"/>
      <c r="L148" s="105"/>
      <c r="M148" s="105"/>
      <c r="N148" s="105"/>
      <c r="O148" s="105"/>
      <c r="P148" s="105"/>
      <c r="Q148" s="105"/>
      <c r="R148" s="105"/>
      <c r="S148" s="105"/>
      <c r="T148" s="105"/>
      <c r="U148" s="105"/>
    </row>
    <row r="149" spans="1:21" s="107" customFormat="1">
      <c r="A149" s="112">
        <f>1+COUNT(A$2:A148)</f>
        <v>20</v>
      </c>
      <c r="B149" s="113"/>
      <c r="C149" s="107" t="s">
        <v>227</v>
      </c>
      <c r="D149" s="234"/>
      <c r="E149" s="217"/>
      <c r="F149" s="164"/>
      <c r="G149" s="164" t="str">
        <f t="shared" si="5"/>
        <v xml:space="preserve"> </v>
      </c>
      <c r="H149" s="105"/>
      <c r="I149" s="105"/>
      <c r="J149" s="105"/>
      <c r="K149" s="105"/>
      <c r="L149" s="105"/>
      <c r="M149" s="105"/>
      <c r="N149" s="105"/>
      <c r="O149" s="105"/>
      <c r="P149" s="105"/>
      <c r="Q149" s="105"/>
      <c r="R149" s="105"/>
      <c r="S149" s="105"/>
      <c r="T149" s="105"/>
      <c r="U149" s="105"/>
    </row>
    <row r="150" spans="1:21" s="107" customFormat="1" ht="25.5">
      <c r="A150" s="112"/>
      <c r="B150" s="113"/>
      <c r="C150" s="107" t="s">
        <v>228</v>
      </c>
      <c r="D150" s="234"/>
      <c r="E150" s="217"/>
      <c r="F150" s="164"/>
      <c r="G150" s="164" t="str">
        <f t="shared" si="5"/>
        <v xml:space="preserve"> </v>
      </c>
      <c r="H150" s="105"/>
      <c r="I150" s="105"/>
      <c r="J150" s="105"/>
      <c r="K150" s="105"/>
      <c r="L150" s="105"/>
      <c r="M150" s="105"/>
      <c r="N150" s="105"/>
      <c r="O150" s="105"/>
      <c r="P150" s="105"/>
      <c r="Q150" s="105"/>
      <c r="R150" s="105"/>
      <c r="S150" s="105"/>
      <c r="T150" s="105"/>
      <c r="U150" s="105"/>
    </row>
    <row r="151" spans="1:21" s="107" customFormat="1">
      <c r="A151" s="112"/>
      <c r="B151" s="113"/>
      <c r="C151" s="107" t="s">
        <v>23</v>
      </c>
      <c r="D151" s="234"/>
      <c r="E151" s="217"/>
      <c r="F151" s="164"/>
      <c r="G151" s="164" t="str">
        <f t="shared" si="5"/>
        <v xml:space="preserve"> </v>
      </c>
      <c r="H151" s="105"/>
      <c r="I151" s="105"/>
      <c r="J151" s="105"/>
      <c r="K151" s="105"/>
      <c r="L151" s="105"/>
      <c r="M151" s="105"/>
      <c r="N151" s="105"/>
      <c r="O151" s="105"/>
      <c r="P151" s="105"/>
      <c r="Q151" s="105"/>
      <c r="R151" s="105"/>
      <c r="S151" s="105"/>
      <c r="T151" s="105"/>
      <c r="U151" s="105"/>
    </row>
    <row r="152" spans="1:21" s="107" customFormat="1">
      <c r="A152" s="112"/>
      <c r="B152" s="113" t="s">
        <v>26</v>
      </c>
      <c r="C152" s="107" t="s">
        <v>226</v>
      </c>
      <c r="D152" s="234" t="s">
        <v>24</v>
      </c>
      <c r="E152" s="217">
        <v>3</v>
      </c>
      <c r="F152" s="164"/>
      <c r="G152" s="164">
        <f t="shared" si="5"/>
        <v>0</v>
      </c>
      <c r="H152" s="105"/>
      <c r="I152" s="105"/>
      <c r="J152" s="105"/>
      <c r="K152" s="105"/>
      <c r="L152" s="105"/>
      <c r="M152" s="105"/>
      <c r="N152" s="105"/>
      <c r="O152" s="105"/>
      <c r="P152" s="105"/>
      <c r="Q152" s="105"/>
      <c r="R152" s="105"/>
      <c r="S152" s="105"/>
      <c r="T152" s="105"/>
      <c r="U152" s="105"/>
    </row>
    <row r="153" spans="1:21" s="107" customFormat="1">
      <c r="A153" s="112"/>
      <c r="B153" s="113" t="s">
        <v>26</v>
      </c>
      <c r="C153" s="107" t="s">
        <v>229</v>
      </c>
      <c r="D153" s="234" t="s">
        <v>24</v>
      </c>
      <c r="E153" s="217">
        <v>3</v>
      </c>
      <c r="F153" s="164"/>
      <c r="G153" s="164">
        <f t="shared" si="5"/>
        <v>0</v>
      </c>
      <c r="H153" s="105"/>
      <c r="I153" s="105"/>
      <c r="J153" s="105"/>
      <c r="K153" s="105"/>
      <c r="L153" s="105"/>
      <c r="M153" s="105"/>
      <c r="N153" s="105"/>
      <c r="O153" s="105"/>
      <c r="P153" s="105"/>
      <c r="Q153" s="105"/>
      <c r="R153" s="105"/>
      <c r="S153" s="105"/>
      <c r="T153" s="105"/>
      <c r="U153" s="105"/>
    </row>
    <row r="154" spans="1:21" s="107" customFormat="1">
      <c r="A154" s="112"/>
      <c r="B154" s="113"/>
      <c r="D154" s="234"/>
      <c r="E154" s="217"/>
      <c r="F154" s="164"/>
      <c r="G154" s="164" t="str">
        <f t="shared" si="5"/>
        <v xml:space="preserve"> </v>
      </c>
      <c r="H154" s="105"/>
      <c r="I154" s="105"/>
      <c r="J154" s="105"/>
      <c r="K154" s="105"/>
      <c r="L154" s="105"/>
      <c r="M154" s="105"/>
      <c r="N154" s="105"/>
      <c r="O154" s="105"/>
      <c r="P154" s="105"/>
      <c r="Q154" s="105"/>
      <c r="R154" s="105"/>
      <c r="S154" s="105"/>
      <c r="T154" s="105"/>
      <c r="U154" s="105"/>
    </row>
    <row r="155" spans="1:21" s="107" customFormat="1">
      <c r="A155" s="112">
        <f>1+COUNT(A$2:A154)</f>
        <v>21</v>
      </c>
      <c r="B155" s="113"/>
      <c r="C155" s="107" t="s">
        <v>230</v>
      </c>
      <c r="D155" s="234"/>
      <c r="E155" s="217"/>
      <c r="F155" s="164"/>
      <c r="G155" s="164" t="str">
        <f t="shared" si="5"/>
        <v xml:space="preserve"> </v>
      </c>
      <c r="H155" s="105"/>
      <c r="I155" s="105"/>
      <c r="J155" s="105"/>
      <c r="K155" s="105"/>
      <c r="L155" s="105"/>
      <c r="M155" s="105"/>
      <c r="N155" s="105"/>
      <c r="O155" s="105"/>
      <c r="P155" s="105"/>
      <c r="Q155" s="105"/>
      <c r="R155" s="105"/>
      <c r="S155" s="105"/>
      <c r="T155" s="105"/>
      <c r="U155" s="105"/>
    </row>
    <row r="156" spans="1:21" s="107" customFormat="1" ht="25.5">
      <c r="A156" s="112"/>
      <c r="B156" s="113"/>
      <c r="C156" s="107" t="s">
        <v>282</v>
      </c>
      <c r="D156" s="234"/>
      <c r="E156" s="217"/>
      <c r="F156" s="164"/>
      <c r="G156" s="164" t="str">
        <f t="shared" si="5"/>
        <v xml:space="preserve"> </v>
      </c>
      <c r="H156" s="105"/>
      <c r="I156" s="105"/>
      <c r="J156" s="105"/>
      <c r="K156" s="105"/>
      <c r="L156" s="105"/>
      <c r="M156" s="105"/>
      <c r="N156" s="105"/>
      <c r="O156" s="105"/>
      <c r="P156" s="105"/>
      <c r="Q156" s="105"/>
      <c r="R156" s="105"/>
      <c r="S156" s="105"/>
      <c r="T156" s="105"/>
      <c r="U156" s="105"/>
    </row>
    <row r="157" spans="1:21" s="107" customFormat="1">
      <c r="A157" s="112"/>
      <c r="B157" s="113"/>
      <c r="C157" s="107" t="s">
        <v>23</v>
      </c>
      <c r="D157" s="234" t="s">
        <v>283</v>
      </c>
      <c r="E157" s="217">
        <v>60</v>
      </c>
      <c r="F157" s="164"/>
      <c r="G157" s="164">
        <f t="shared" si="5"/>
        <v>0</v>
      </c>
      <c r="H157" s="105"/>
      <c r="I157" s="105"/>
      <c r="J157" s="105"/>
      <c r="K157" s="105"/>
      <c r="L157" s="105"/>
      <c r="M157" s="105"/>
      <c r="N157" s="105"/>
      <c r="O157" s="105"/>
      <c r="P157" s="105"/>
      <c r="Q157" s="105"/>
      <c r="R157" s="105"/>
      <c r="S157" s="105"/>
      <c r="T157" s="105"/>
      <c r="U157" s="105"/>
    </row>
    <row r="158" spans="1:21" s="107" customFormat="1">
      <c r="A158" s="112"/>
      <c r="B158" s="113"/>
      <c r="D158" s="234"/>
      <c r="E158" s="217"/>
      <c r="F158" s="164"/>
      <c r="G158" s="164" t="str">
        <f t="shared" ref="G158:G170" si="7">IF(E158&lt;&gt;0,E158*$F158," ")</f>
        <v xml:space="preserve"> </v>
      </c>
      <c r="H158" s="105"/>
      <c r="I158" s="105"/>
      <c r="J158" s="105"/>
      <c r="K158" s="105"/>
      <c r="L158" s="105"/>
      <c r="M158" s="105"/>
      <c r="N158" s="105"/>
      <c r="O158" s="105"/>
      <c r="P158" s="105"/>
      <c r="Q158" s="105"/>
      <c r="R158" s="105"/>
      <c r="S158" s="105"/>
      <c r="T158" s="105"/>
      <c r="U158" s="105"/>
    </row>
    <row r="159" spans="1:21" s="119" customFormat="1">
      <c r="A159" s="112">
        <f>1+COUNT(A$2:A158)</f>
        <v>22</v>
      </c>
      <c r="B159" s="113"/>
      <c r="C159" s="107" t="s">
        <v>284</v>
      </c>
      <c r="D159" s="234"/>
      <c r="E159" s="217"/>
      <c r="F159" s="164"/>
      <c r="G159" s="164" t="str">
        <f t="shared" si="7"/>
        <v xml:space="preserve"> </v>
      </c>
      <c r="H159" s="105"/>
      <c r="I159" s="105"/>
      <c r="J159" s="105"/>
      <c r="K159" s="105"/>
      <c r="L159" s="105"/>
      <c r="M159" s="105"/>
      <c r="N159" s="105"/>
      <c r="O159" s="105"/>
      <c r="P159" s="105"/>
      <c r="Q159" s="105"/>
      <c r="R159" s="105"/>
      <c r="S159" s="105"/>
      <c r="T159" s="105"/>
      <c r="U159" s="105"/>
    </row>
    <row r="160" spans="1:21" s="119" customFormat="1" ht="25.5">
      <c r="A160" s="112"/>
      <c r="B160" s="113"/>
      <c r="C160" s="107" t="s">
        <v>285</v>
      </c>
      <c r="D160" s="234"/>
      <c r="E160" s="217"/>
      <c r="F160" s="164"/>
      <c r="G160" s="164" t="str">
        <f t="shared" si="7"/>
        <v xml:space="preserve"> </v>
      </c>
      <c r="H160" s="105"/>
      <c r="I160" s="105"/>
      <c r="J160" s="105"/>
      <c r="K160" s="105"/>
      <c r="L160" s="105"/>
      <c r="M160" s="105"/>
      <c r="N160" s="105"/>
      <c r="O160" s="105"/>
      <c r="P160" s="105"/>
      <c r="Q160" s="105"/>
      <c r="R160" s="105"/>
      <c r="S160" s="105"/>
      <c r="T160" s="105"/>
      <c r="U160" s="105"/>
    </row>
    <row r="161" spans="1:23" s="119" customFormat="1">
      <c r="A161" s="112"/>
      <c r="B161" s="113" t="s">
        <v>26</v>
      </c>
      <c r="C161" s="107"/>
      <c r="D161" s="234"/>
      <c r="E161" s="217"/>
      <c r="F161" s="164"/>
      <c r="G161" s="164" t="str">
        <f t="shared" si="7"/>
        <v xml:space="preserve"> </v>
      </c>
      <c r="H161" s="105"/>
      <c r="I161" s="105"/>
      <c r="J161" s="105"/>
      <c r="K161" s="105"/>
      <c r="L161" s="105"/>
      <c r="M161" s="105"/>
      <c r="N161" s="105"/>
      <c r="O161" s="105"/>
      <c r="P161" s="105"/>
      <c r="Q161" s="105"/>
      <c r="R161" s="105"/>
      <c r="S161" s="105"/>
      <c r="T161" s="105"/>
      <c r="U161" s="105"/>
    </row>
    <row r="162" spans="1:23" s="119" customFormat="1">
      <c r="A162" s="112"/>
      <c r="B162" s="113"/>
      <c r="C162" s="107" t="s">
        <v>23</v>
      </c>
      <c r="D162" s="234" t="s">
        <v>12</v>
      </c>
      <c r="E162" s="217">
        <v>2</v>
      </c>
      <c r="F162" s="164"/>
      <c r="G162" s="164">
        <f t="shared" si="7"/>
        <v>0</v>
      </c>
      <c r="H162" s="105"/>
      <c r="I162" s="105"/>
      <c r="J162" s="105"/>
      <c r="K162" s="105"/>
      <c r="L162" s="105"/>
      <c r="M162" s="105"/>
      <c r="N162" s="105"/>
      <c r="O162" s="105"/>
      <c r="P162" s="105"/>
      <c r="Q162" s="105"/>
      <c r="R162" s="105"/>
      <c r="S162" s="105"/>
      <c r="T162" s="105"/>
      <c r="U162" s="105"/>
    </row>
    <row r="163" spans="1:23" s="119" customFormat="1">
      <c r="A163" s="112"/>
      <c r="B163" s="113"/>
      <c r="C163" s="107"/>
      <c r="D163" s="234"/>
      <c r="E163" s="217"/>
      <c r="F163" s="164"/>
      <c r="G163" s="164" t="str">
        <f t="shared" si="7"/>
        <v xml:space="preserve"> </v>
      </c>
      <c r="H163" s="105"/>
      <c r="I163" s="105"/>
      <c r="J163" s="105"/>
      <c r="K163" s="105"/>
      <c r="L163" s="105"/>
      <c r="M163" s="105"/>
      <c r="N163" s="105"/>
      <c r="O163" s="105"/>
      <c r="P163" s="105"/>
      <c r="Q163" s="105"/>
      <c r="R163" s="105"/>
      <c r="S163" s="105"/>
      <c r="T163" s="105"/>
      <c r="U163" s="105"/>
    </row>
    <row r="164" spans="1:23" s="107" customFormat="1">
      <c r="A164" s="112">
        <f>1+COUNT(A$2:A163)</f>
        <v>23</v>
      </c>
      <c r="B164" s="113"/>
      <c r="C164" s="107" t="s">
        <v>231</v>
      </c>
      <c r="D164" s="234"/>
      <c r="E164" s="217"/>
      <c r="F164" s="164"/>
      <c r="G164" s="164" t="str">
        <f t="shared" si="7"/>
        <v xml:space="preserve"> </v>
      </c>
      <c r="H164" s="105"/>
      <c r="I164" s="105"/>
      <c r="J164" s="105"/>
      <c r="K164" s="105"/>
      <c r="L164" s="105"/>
      <c r="M164" s="105"/>
      <c r="N164" s="105"/>
      <c r="O164" s="105"/>
      <c r="P164" s="105"/>
      <c r="Q164" s="105"/>
      <c r="R164" s="105"/>
      <c r="S164" s="105"/>
      <c r="T164" s="105"/>
      <c r="U164" s="105"/>
    </row>
    <row r="165" spans="1:23" s="107" customFormat="1" ht="25.5">
      <c r="A165" s="112"/>
      <c r="B165" s="113"/>
      <c r="C165" s="107" t="s">
        <v>286</v>
      </c>
      <c r="D165" s="234"/>
      <c r="E165" s="217"/>
      <c r="F165" s="164"/>
      <c r="G165" s="164" t="str">
        <f t="shared" si="7"/>
        <v xml:space="preserve"> </v>
      </c>
      <c r="H165" s="105"/>
      <c r="I165" s="105"/>
      <c r="J165" s="105"/>
      <c r="K165" s="105"/>
      <c r="L165" s="105"/>
      <c r="M165" s="105"/>
      <c r="N165" s="105"/>
      <c r="O165" s="105"/>
      <c r="P165" s="105"/>
      <c r="Q165" s="105"/>
      <c r="R165" s="105"/>
      <c r="S165" s="105"/>
      <c r="T165" s="105"/>
      <c r="U165" s="105"/>
    </row>
    <row r="166" spans="1:23" s="107" customFormat="1">
      <c r="A166" s="112"/>
      <c r="B166" s="113"/>
      <c r="C166" s="107" t="s">
        <v>23</v>
      </c>
      <c r="D166" s="234" t="s">
        <v>24</v>
      </c>
      <c r="E166" s="217">
        <v>1</v>
      </c>
      <c r="F166" s="164"/>
      <c r="G166" s="164">
        <f t="shared" si="7"/>
        <v>0</v>
      </c>
      <c r="H166" s="105"/>
      <c r="I166" s="105"/>
      <c r="J166" s="105"/>
      <c r="K166" s="105"/>
      <c r="L166" s="105"/>
      <c r="M166" s="105"/>
      <c r="N166" s="105"/>
      <c r="O166" s="105"/>
      <c r="P166" s="105"/>
      <c r="Q166" s="105"/>
      <c r="R166" s="105"/>
      <c r="S166" s="105"/>
      <c r="T166" s="105"/>
      <c r="U166" s="105"/>
    </row>
    <row r="167" spans="1:23" s="107" customFormat="1">
      <c r="A167" s="112"/>
      <c r="B167" s="113"/>
      <c r="D167" s="234"/>
      <c r="E167" s="217"/>
      <c r="F167" s="164"/>
      <c r="G167" s="164" t="str">
        <f t="shared" si="7"/>
        <v xml:space="preserve"> </v>
      </c>
      <c r="H167" s="105"/>
      <c r="I167" s="105"/>
      <c r="J167" s="105"/>
      <c r="K167" s="105"/>
      <c r="L167" s="105"/>
      <c r="M167" s="105"/>
      <c r="N167" s="105"/>
      <c r="O167" s="105"/>
      <c r="P167" s="105"/>
      <c r="Q167" s="105"/>
      <c r="R167" s="105"/>
      <c r="S167" s="105"/>
      <c r="T167" s="105"/>
      <c r="U167" s="105"/>
    </row>
    <row r="168" spans="1:23" s="107" customFormat="1">
      <c r="A168" s="112">
        <f>1+COUNT(A$2:A167)</f>
        <v>24</v>
      </c>
      <c r="B168" s="113"/>
      <c r="C168" s="107" t="s">
        <v>33</v>
      </c>
      <c r="D168" s="234"/>
      <c r="E168" s="217"/>
      <c r="F168" s="164"/>
      <c r="G168" s="164" t="str">
        <f t="shared" si="7"/>
        <v xml:space="preserve"> </v>
      </c>
      <c r="H168" s="105"/>
      <c r="I168" s="105"/>
      <c r="J168" s="105"/>
      <c r="K168" s="105"/>
      <c r="L168" s="105"/>
      <c r="M168" s="105"/>
      <c r="N168" s="105"/>
      <c r="O168" s="105"/>
      <c r="P168" s="105"/>
      <c r="Q168" s="105"/>
      <c r="R168" s="105"/>
      <c r="S168" s="105"/>
      <c r="T168" s="105"/>
      <c r="U168" s="105"/>
    </row>
    <row r="169" spans="1:23" s="107" customFormat="1" ht="25.5">
      <c r="A169" s="112"/>
      <c r="B169" s="113"/>
      <c r="C169" s="107" t="s">
        <v>34</v>
      </c>
      <c r="D169" s="234"/>
      <c r="E169" s="217"/>
      <c r="F169" s="164"/>
      <c r="G169" s="164" t="str">
        <f t="shared" si="7"/>
        <v xml:space="preserve"> </v>
      </c>
      <c r="H169" s="105"/>
      <c r="I169" s="105"/>
      <c r="J169" s="105"/>
      <c r="K169" s="105"/>
      <c r="L169" s="105"/>
      <c r="M169" s="105"/>
      <c r="N169" s="105"/>
      <c r="O169" s="105"/>
      <c r="P169" s="105"/>
      <c r="Q169" s="105"/>
      <c r="R169" s="105"/>
      <c r="S169" s="105"/>
      <c r="T169" s="105"/>
      <c r="U169" s="105"/>
    </row>
    <row r="170" spans="1:23" s="107" customFormat="1">
      <c r="A170" s="112"/>
      <c r="B170" s="113" t="s">
        <v>26</v>
      </c>
      <c r="C170" s="107" t="s">
        <v>287</v>
      </c>
      <c r="D170" s="234" t="s">
        <v>24</v>
      </c>
      <c r="E170" s="217">
        <v>1</v>
      </c>
      <c r="F170" s="164"/>
      <c r="G170" s="164">
        <f t="shared" si="7"/>
        <v>0</v>
      </c>
      <c r="H170" s="105"/>
      <c r="I170" s="105"/>
      <c r="J170" s="105"/>
      <c r="K170" s="105"/>
      <c r="L170" s="105"/>
      <c r="M170" s="105"/>
      <c r="N170" s="105"/>
      <c r="O170" s="105"/>
      <c r="P170" s="105"/>
      <c r="Q170" s="105"/>
      <c r="R170" s="105"/>
      <c r="S170" s="105"/>
      <c r="T170" s="105"/>
      <c r="U170" s="105"/>
    </row>
    <row r="171" spans="1:23" s="96" customFormat="1">
      <c r="A171" s="32"/>
      <c r="B171" s="92"/>
      <c r="C171" s="93"/>
      <c r="D171" s="238"/>
      <c r="E171" s="221"/>
      <c r="F171" s="172"/>
      <c r="G171" s="173"/>
      <c r="H171" s="61"/>
      <c r="I171" s="61"/>
      <c r="J171" s="61"/>
      <c r="K171" s="61"/>
      <c r="L171" s="61"/>
      <c r="M171" s="61"/>
      <c r="N171" s="61"/>
      <c r="O171" s="61"/>
      <c r="P171" s="61"/>
      <c r="Q171" s="61"/>
      <c r="R171" s="61"/>
      <c r="S171" s="61"/>
      <c r="T171" s="61"/>
      <c r="U171" s="61"/>
      <c r="V171" s="61"/>
      <c r="W171" s="95"/>
    </row>
    <row r="172" spans="1:23" s="98" customFormat="1" ht="25.5">
      <c r="A172" s="28">
        <f>1+COUNT(A$2:A171)</f>
        <v>25</v>
      </c>
      <c r="B172" s="32"/>
      <c r="C172" s="67" t="s">
        <v>288</v>
      </c>
      <c r="D172" s="239"/>
      <c r="E172" s="222"/>
      <c r="F172" s="174"/>
      <c r="G172" s="173"/>
      <c r="O172" s="99"/>
      <c r="Q172" s="99"/>
      <c r="S172" s="99"/>
    </row>
    <row r="173" spans="1:23" s="98" customFormat="1" ht="25.5">
      <c r="A173" s="32"/>
      <c r="B173" s="32"/>
      <c r="C173" s="67" t="s">
        <v>149</v>
      </c>
      <c r="D173" s="239"/>
      <c r="E173" s="222"/>
    </row>
    <row r="174" spans="1:23" s="98" customFormat="1">
      <c r="A174" s="32"/>
      <c r="B174" s="32"/>
      <c r="C174" s="67" t="s">
        <v>23</v>
      </c>
      <c r="D174" s="239"/>
      <c r="E174" s="222"/>
    </row>
    <row r="175" spans="1:23" s="98" customFormat="1">
      <c r="A175" s="32"/>
      <c r="B175" s="32"/>
      <c r="C175" s="67" t="s">
        <v>173</v>
      </c>
      <c r="D175" s="239" t="s">
        <v>24</v>
      </c>
      <c r="E175" s="222">
        <v>4</v>
      </c>
      <c r="F175" s="175"/>
      <c r="G175" s="173">
        <f>IF(E175&lt;&gt;0,E175*F175," ")</f>
        <v>0</v>
      </c>
    </row>
    <row r="176" spans="1:23" s="114" customFormat="1">
      <c r="A176" s="139"/>
      <c r="B176" s="117"/>
      <c r="D176" s="234"/>
      <c r="E176" s="217"/>
      <c r="F176" s="164"/>
      <c r="G176" s="164" t="str">
        <f>IF(E176&lt;&gt;0,E176*F176," ")</f>
        <v xml:space="preserve"> </v>
      </c>
      <c r="H176" s="105"/>
      <c r="I176" s="105"/>
      <c r="J176" s="105"/>
      <c r="K176" s="105"/>
      <c r="L176" s="105"/>
      <c r="M176" s="105"/>
      <c r="N176" s="105"/>
      <c r="O176" s="105"/>
      <c r="P176" s="105"/>
      <c r="Q176" s="105"/>
      <c r="R176" s="105"/>
      <c r="S176" s="105"/>
      <c r="T176" s="105"/>
      <c r="U176" s="105"/>
    </row>
    <row r="177" spans="1:21" s="105" customFormat="1">
      <c r="A177" s="140"/>
      <c r="B177" s="141"/>
      <c r="C177" s="122" t="str">
        <f>C1</f>
        <v>HLAJENJE CT NAPRAVE - HA.1</v>
      </c>
      <c r="D177" s="235"/>
      <c r="E177" s="218"/>
      <c r="F177" s="166"/>
      <c r="G177" s="166">
        <f>SUM(G2:G176)</f>
        <v>0</v>
      </c>
      <c r="H177" s="129"/>
      <c r="I177" s="129"/>
      <c r="J177" s="129"/>
      <c r="K177" s="129"/>
      <c r="L177" s="129"/>
      <c r="M177" s="129"/>
      <c r="N177" s="129"/>
      <c r="O177" s="129"/>
      <c r="P177" s="129"/>
      <c r="Q177" s="129"/>
      <c r="R177" s="129"/>
      <c r="S177" s="129"/>
      <c r="T177" s="129"/>
      <c r="U177" s="129"/>
    </row>
  </sheetData>
  <pageMargins left="0.98425196850393704" right="0.39370078740157483" top="0.59055118110236227" bottom="0.59055118110236227" header="0.19685039370078741" footer="0.19685039370078741"/>
  <pageSetup paperSize="9" orientation="portrait" horizontalDpi="300" r:id="rId1"/>
  <headerFooter alignWithMargins="0">
    <oddHeader>&amp;R             PINSS d.o.o. Nova Gorica</oddHeader>
    <oddFooter>&amp;L             &amp;F&amp;RStran &amp;P (&amp;N)</oddFooter>
  </headerFooter>
  <rowBreaks count="1" manualBreakCount="1">
    <brk id="9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3"/>
  <sheetViews>
    <sheetView zoomScale="120" zoomScaleNormal="120" zoomScaleSheetLayoutView="115" workbookViewId="0">
      <pane ySplit="1" topLeftCell="A2" activePane="bottomLeft" state="frozen"/>
      <selection activeCell="J2" sqref="J2"/>
      <selection pane="bottomLeft" activeCell="F173" sqref="F173"/>
    </sheetView>
  </sheetViews>
  <sheetFormatPr defaultRowHeight="12.75" outlineLevelCol="1"/>
  <cols>
    <col min="1" max="1" width="5.7109375" style="112" customWidth="1"/>
    <col min="2" max="2" width="5.7109375" style="113" customWidth="1"/>
    <col min="3" max="3" width="50.7109375" style="107" customWidth="1"/>
    <col min="4" max="4" width="6.7109375" style="234" customWidth="1"/>
    <col min="5" max="5" width="7.7109375" style="217" customWidth="1"/>
    <col min="6" max="7" width="10.7109375" style="164" customWidth="1"/>
    <col min="8" max="10" width="9.28515625" style="105" customWidth="1" outlineLevel="1"/>
    <col min="11" max="21" width="9.140625" style="105" customWidth="1" outlineLevel="1"/>
    <col min="22" max="22" width="9.140625" style="105"/>
    <col min="23" max="16384" width="9.140625" style="107"/>
  </cols>
  <sheetData>
    <row r="1" spans="1:22" ht="15">
      <c r="A1" s="198" t="s">
        <v>385</v>
      </c>
      <c r="B1" s="104"/>
      <c r="C1" s="103" t="s">
        <v>316</v>
      </c>
      <c r="D1" s="232"/>
      <c r="E1" s="215"/>
      <c r="F1" s="167"/>
      <c r="G1" s="167">
        <f>+G173</f>
        <v>0</v>
      </c>
      <c r="H1" s="106"/>
      <c r="I1" s="106"/>
      <c r="J1" s="106"/>
      <c r="K1" s="106"/>
      <c r="L1" s="106"/>
      <c r="M1" s="106"/>
      <c r="N1" s="106"/>
      <c r="O1" s="106"/>
      <c r="P1" s="106"/>
      <c r="Q1" s="106"/>
      <c r="R1" s="106"/>
      <c r="S1" s="106"/>
      <c r="T1" s="106"/>
      <c r="U1" s="106"/>
    </row>
    <row r="3" spans="1:22">
      <c r="A3" s="108" t="s">
        <v>14</v>
      </c>
      <c r="B3" s="109"/>
      <c r="C3" s="110" t="s">
        <v>15</v>
      </c>
      <c r="D3" s="233" t="s">
        <v>17</v>
      </c>
      <c r="E3" s="216" t="s">
        <v>16</v>
      </c>
      <c r="F3" s="165" t="s">
        <v>174</v>
      </c>
      <c r="G3" s="165" t="s">
        <v>175</v>
      </c>
      <c r="H3" s="111"/>
      <c r="I3" s="111"/>
      <c r="J3" s="111"/>
      <c r="K3" s="111"/>
      <c r="L3" s="111"/>
      <c r="M3" s="111"/>
      <c r="N3" s="111"/>
      <c r="O3" s="111"/>
      <c r="P3" s="111"/>
      <c r="Q3" s="111"/>
      <c r="R3" s="111"/>
      <c r="S3" s="111"/>
      <c r="T3" s="111"/>
      <c r="U3" s="111"/>
    </row>
    <row r="4" spans="1:22">
      <c r="G4" s="164" t="str">
        <f t="shared" ref="G4:G55" si="0">IF(E4&lt;&gt;0,E4*$F4," ")</f>
        <v xml:space="preserve"> </v>
      </c>
      <c r="H4" s="114"/>
      <c r="I4" s="114"/>
      <c r="J4" s="114"/>
      <c r="K4" s="114"/>
      <c r="L4" s="114"/>
      <c r="M4" s="114"/>
      <c r="N4" s="114"/>
      <c r="O4" s="114"/>
      <c r="P4" s="114"/>
      <c r="Q4" s="114"/>
      <c r="R4" s="114"/>
      <c r="S4" s="114"/>
      <c r="T4" s="114"/>
      <c r="U4" s="114"/>
    </row>
    <row r="5" spans="1:22">
      <c r="A5" s="112">
        <f>1+COUNT(A$1:A4)</f>
        <v>1</v>
      </c>
      <c r="B5" s="115"/>
      <c r="C5" s="107" t="s">
        <v>317</v>
      </c>
      <c r="G5" s="164" t="str">
        <f t="shared" si="0"/>
        <v xml:space="preserve"> </v>
      </c>
    </row>
    <row r="6" spans="1:22" ht="25.5">
      <c r="B6" s="115"/>
      <c r="C6" s="187" t="s">
        <v>336</v>
      </c>
    </row>
    <row r="7" spans="1:22" ht="140.25">
      <c r="C7" s="187" t="s">
        <v>337</v>
      </c>
      <c r="G7" s="164" t="str">
        <f t="shared" si="0"/>
        <v xml:space="preserve"> </v>
      </c>
    </row>
    <row r="8" spans="1:22" ht="165.75">
      <c r="C8" s="187" t="s">
        <v>339</v>
      </c>
    </row>
    <row r="9" spans="1:22">
      <c r="C9" s="107" t="s">
        <v>176</v>
      </c>
      <c r="G9" s="164" t="str">
        <f t="shared" si="0"/>
        <v xml:space="preserve"> </v>
      </c>
    </row>
    <row r="10" spans="1:22">
      <c r="C10" s="107" t="s">
        <v>177</v>
      </c>
      <c r="G10" s="164" t="str">
        <f t="shared" si="0"/>
        <v xml:space="preserve"> </v>
      </c>
      <c r="H10" s="116"/>
      <c r="J10" s="117"/>
      <c r="K10" s="118"/>
      <c r="L10" s="118"/>
      <c r="M10" s="118"/>
      <c r="N10" s="118"/>
      <c r="O10" s="118"/>
      <c r="P10" s="118"/>
      <c r="Q10" s="118"/>
      <c r="R10" s="118"/>
      <c r="S10" s="118"/>
      <c r="T10" s="118"/>
      <c r="U10" s="118"/>
    </row>
    <row r="11" spans="1:22" s="119" customFormat="1" ht="25.5">
      <c r="A11" s="112"/>
      <c r="B11" s="113"/>
      <c r="C11" s="187" t="s">
        <v>338</v>
      </c>
      <c r="D11" s="234"/>
      <c r="E11" s="217"/>
      <c r="F11" s="164"/>
      <c r="G11" s="164" t="str">
        <f t="shared" si="0"/>
        <v xml:space="preserve"> </v>
      </c>
      <c r="H11" s="105"/>
      <c r="I11" s="105"/>
      <c r="J11" s="114"/>
      <c r="K11" s="114"/>
      <c r="L11" s="114"/>
      <c r="M11" s="114"/>
      <c r="N11" s="114"/>
      <c r="O11" s="114"/>
      <c r="P11" s="114"/>
      <c r="Q11" s="114"/>
      <c r="R11" s="114"/>
      <c r="S11" s="114"/>
      <c r="T11" s="114"/>
      <c r="U11" s="114"/>
      <c r="V11" s="105"/>
    </row>
    <row r="12" spans="1:22" s="119" customFormat="1" ht="25.5">
      <c r="A12" s="112"/>
      <c r="B12" s="113"/>
      <c r="C12" s="187" t="s">
        <v>340</v>
      </c>
      <c r="D12" s="234"/>
      <c r="E12" s="217"/>
      <c r="F12" s="164"/>
      <c r="G12" s="164" t="str">
        <f t="shared" si="0"/>
        <v xml:space="preserve"> </v>
      </c>
      <c r="H12" s="120"/>
      <c r="I12" s="120"/>
      <c r="J12" s="120"/>
      <c r="K12" s="120"/>
      <c r="L12" s="120"/>
      <c r="M12" s="120"/>
      <c r="N12" s="120"/>
      <c r="O12" s="120"/>
      <c r="P12" s="120"/>
      <c r="Q12" s="120"/>
      <c r="R12" s="120"/>
      <c r="S12" s="120"/>
      <c r="T12" s="120"/>
      <c r="U12" s="120"/>
      <c r="V12" s="105"/>
    </row>
    <row r="13" spans="1:22" s="119" customFormat="1" ht="102">
      <c r="A13" s="112"/>
      <c r="B13" s="113"/>
      <c r="C13" s="187" t="s">
        <v>341</v>
      </c>
      <c r="D13" s="234"/>
      <c r="E13" s="217"/>
      <c r="F13" s="164"/>
      <c r="G13" s="164" t="str">
        <f t="shared" si="0"/>
        <v xml:space="preserve"> </v>
      </c>
      <c r="H13" s="120"/>
      <c r="I13" s="120"/>
      <c r="J13" s="120"/>
      <c r="K13" s="120"/>
      <c r="L13" s="120"/>
      <c r="M13" s="120"/>
      <c r="N13" s="120"/>
      <c r="O13" s="120"/>
      <c r="P13" s="120"/>
      <c r="Q13" s="120"/>
      <c r="R13" s="120"/>
      <c r="S13" s="120"/>
      <c r="T13" s="120"/>
      <c r="U13" s="120"/>
      <c r="V13" s="105"/>
    </row>
    <row r="14" spans="1:22" s="119" customFormat="1" ht="38.25">
      <c r="A14" s="112"/>
      <c r="B14" s="113"/>
      <c r="C14" s="187" t="s">
        <v>344</v>
      </c>
      <c r="D14" s="234"/>
      <c r="E14" s="217"/>
      <c r="F14" s="164"/>
      <c r="G14" s="164" t="str">
        <f>IF(E14&lt;&gt;0,E14*$F14," ")</f>
        <v xml:space="preserve"> </v>
      </c>
      <c r="H14" s="121"/>
      <c r="I14" s="121"/>
      <c r="J14" s="121"/>
      <c r="K14" s="121"/>
      <c r="L14" s="121"/>
      <c r="M14" s="121"/>
      <c r="N14" s="121"/>
      <c r="O14" s="121"/>
      <c r="P14" s="121"/>
      <c r="Q14" s="121"/>
      <c r="R14" s="121"/>
      <c r="S14" s="121"/>
      <c r="T14" s="121"/>
      <c r="U14" s="121"/>
      <c r="V14" s="105"/>
    </row>
    <row r="15" spans="1:22" s="119" customFormat="1">
      <c r="A15" s="112"/>
      <c r="B15" s="113"/>
      <c r="C15" s="187" t="s">
        <v>342</v>
      </c>
      <c r="D15" s="234"/>
      <c r="E15" s="217"/>
      <c r="F15" s="164"/>
      <c r="G15" s="164"/>
      <c r="H15" s="121"/>
      <c r="I15" s="121"/>
      <c r="J15" s="121"/>
      <c r="K15" s="121"/>
      <c r="L15" s="121"/>
      <c r="M15" s="121"/>
      <c r="N15" s="121"/>
      <c r="O15" s="121"/>
      <c r="P15" s="121"/>
      <c r="Q15" s="121"/>
      <c r="R15" s="121"/>
      <c r="S15" s="121"/>
      <c r="T15" s="121"/>
      <c r="U15" s="121"/>
      <c r="V15" s="105"/>
    </row>
    <row r="16" spans="1:22" s="119" customFormat="1" ht="140.25">
      <c r="A16" s="112"/>
      <c r="B16" s="113"/>
      <c r="C16" s="246" t="s">
        <v>422</v>
      </c>
      <c r="D16" s="234"/>
      <c r="E16" s="217"/>
      <c r="F16" s="164"/>
      <c r="G16" s="164" t="str">
        <f t="shared" si="0"/>
        <v xml:space="preserve"> </v>
      </c>
      <c r="H16" s="120"/>
      <c r="I16" s="120"/>
      <c r="J16" s="120"/>
      <c r="K16" s="120"/>
      <c r="L16" s="120"/>
      <c r="M16" s="120"/>
      <c r="N16" s="120"/>
      <c r="O16" s="120"/>
      <c r="P16" s="120"/>
      <c r="Q16" s="120"/>
      <c r="R16" s="120"/>
      <c r="S16" s="120"/>
      <c r="T16" s="120"/>
      <c r="U16" s="120"/>
      <c r="V16" s="105"/>
    </row>
    <row r="17" spans="1:23" s="119" customFormat="1" ht="89.25">
      <c r="A17" s="112"/>
      <c r="B17" s="113"/>
      <c r="C17" s="187" t="s">
        <v>362</v>
      </c>
      <c r="D17" s="234"/>
      <c r="E17" s="217"/>
      <c r="F17" s="164"/>
      <c r="G17" s="164" t="str">
        <f t="shared" si="0"/>
        <v xml:space="preserve"> </v>
      </c>
      <c r="H17" s="121"/>
      <c r="I17" s="105"/>
      <c r="J17" s="121"/>
      <c r="K17" s="105"/>
      <c r="L17" s="105"/>
      <c r="M17" s="105"/>
      <c r="N17" s="105"/>
      <c r="O17" s="105"/>
      <c r="P17" s="105"/>
      <c r="Q17" s="105"/>
      <c r="R17" s="105"/>
      <c r="S17" s="105"/>
      <c r="T17" s="105"/>
      <c r="U17" s="105"/>
      <c r="V17" s="105"/>
      <c r="W17" s="107"/>
    </row>
    <row r="18" spans="1:23" s="119" customFormat="1" ht="76.5">
      <c r="A18" s="112"/>
      <c r="B18" s="113"/>
      <c r="C18" s="187" t="s">
        <v>343</v>
      </c>
      <c r="D18" s="234"/>
      <c r="E18" s="217"/>
      <c r="F18" s="164"/>
      <c r="G18" s="164" t="str">
        <f t="shared" si="0"/>
        <v xml:space="preserve"> </v>
      </c>
      <c r="H18" s="105"/>
      <c r="I18" s="105"/>
      <c r="J18" s="105"/>
      <c r="K18" s="105"/>
      <c r="L18" s="105"/>
      <c r="M18" s="105"/>
      <c r="N18" s="105"/>
      <c r="O18" s="105"/>
      <c r="P18" s="105"/>
      <c r="Q18" s="105"/>
      <c r="R18" s="105"/>
      <c r="S18" s="105"/>
      <c r="T18" s="105"/>
      <c r="U18" s="105"/>
      <c r="V18" s="105"/>
      <c r="W18" s="107"/>
    </row>
    <row r="19" spans="1:23" s="119" customFormat="1">
      <c r="A19" s="112"/>
      <c r="B19" s="113"/>
      <c r="C19" s="187" t="s">
        <v>178</v>
      </c>
      <c r="D19" s="234"/>
      <c r="E19" s="217"/>
      <c r="F19" s="164"/>
      <c r="G19" s="164" t="str">
        <f>IF(E19&lt;&gt;0,E19*$F19," ")</f>
        <v xml:space="preserve"> </v>
      </c>
      <c r="H19" s="105"/>
      <c r="I19" s="105"/>
      <c r="J19" s="114"/>
      <c r="K19" s="114"/>
      <c r="L19" s="114"/>
      <c r="M19" s="114"/>
      <c r="N19" s="114"/>
      <c r="O19" s="114"/>
      <c r="P19" s="114"/>
      <c r="Q19" s="114"/>
      <c r="R19" s="114"/>
      <c r="S19" s="114"/>
      <c r="T19" s="114"/>
      <c r="U19" s="114"/>
      <c r="V19" s="105"/>
    </row>
    <row r="20" spans="1:23" s="119" customFormat="1">
      <c r="A20" s="112"/>
      <c r="B20" s="113"/>
      <c r="C20" s="107" t="s">
        <v>179</v>
      </c>
      <c r="D20" s="234"/>
      <c r="E20" s="217"/>
      <c r="F20" s="164"/>
      <c r="G20" s="164" t="str">
        <f t="shared" si="0"/>
        <v xml:space="preserve"> </v>
      </c>
      <c r="H20" s="105"/>
      <c r="I20" s="105"/>
      <c r="J20" s="105"/>
      <c r="K20" s="105"/>
      <c r="L20" s="105"/>
      <c r="M20" s="105"/>
      <c r="N20" s="105"/>
      <c r="O20" s="105"/>
      <c r="P20" s="105"/>
      <c r="Q20" s="105"/>
      <c r="R20" s="105"/>
      <c r="S20" s="105"/>
      <c r="T20" s="105"/>
      <c r="U20" s="105"/>
      <c r="V20" s="105"/>
      <c r="W20" s="107"/>
    </row>
    <row r="21" spans="1:23" s="119" customFormat="1">
      <c r="A21" s="112"/>
      <c r="B21" s="113"/>
      <c r="C21" s="187" t="s">
        <v>178</v>
      </c>
      <c r="D21" s="234"/>
      <c r="E21" s="217"/>
      <c r="F21" s="164"/>
      <c r="G21" s="164" t="str">
        <f t="shared" si="0"/>
        <v xml:space="preserve"> </v>
      </c>
      <c r="H21" s="105"/>
      <c r="I21" s="105"/>
      <c r="J21" s="114"/>
      <c r="K21" s="114"/>
      <c r="L21" s="114"/>
      <c r="M21" s="114"/>
      <c r="N21" s="114"/>
      <c r="O21" s="114"/>
      <c r="P21" s="114"/>
      <c r="Q21" s="114"/>
      <c r="R21" s="114"/>
      <c r="S21" s="114"/>
      <c r="T21" s="114"/>
      <c r="U21" s="114"/>
      <c r="V21" s="105"/>
    </row>
    <row r="22" spans="1:23" s="119" customFormat="1" ht="25.5">
      <c r="A22" s="112"/>
      <c r="B22" s="113"/>
      <c r="C22" s="107" t="s">
        <v>180</v>
      </c>
      <c r="D22" s="234"/>
      <c r="E22" s="217"/>
      <c r="F22" s="164"/>
      <c r="G22" s="164" t="str">
        <f t="shared" si="0"/>
        <v xml:space="preserve"> </v>
      </c>
      <c r="H22" s="105"/>
      <c r="I22" s="105"/>
      <c r="J22" s="116"/>
      <c r="K22" s="105"/>
      <c r="L22" s="105"/>
      <c r="M22" s="105"/>
      <c r="N22" s="105"/>
      <c r="O22" s="105"/>
      <c r="P22" s="105"/>
      <c r="Q22" s="105"/>
      <c r="R22" s="105"/>
      <c r="S22" s="105"/>
      <c r="T22" s="105"/>
      <c r="U22" s="105"/>
      <c r="V22" s="105"/>
      <c r="W22" s="107"/>
    </row>
    <row r="23" spans="1:23" s="119" customFormat="1" ht="89.25">
      <c r="A23" s="112"/>
      <c r="B23" s="113"/>
      <c r="C23" s="187" t="s">
        <v>363</v>
      </c>
      <c r="D23" s="234"/>
      <c r="E23" s="217"/>
      <c r="F23" s="164"/>
      <c r="G23" s="164" t="str">
        <f t="shared" si="0"/>
        <v xml:space="preserve"> </v>
      </c>
      <c r="H23" s="105"/>
      <c r="I23" s="105"/>
      <c r="J23" s="116"/>
      <c r="K23" s="105"/>
      <c r="L23" s="105"/>
      <c r="M23" s="105"/>
      <c r="N23" s="105"/>
      <c r="O23" s="105"/>
      <c r="P23" s="105"/>
      <c r="Q23" s="105"/>
      <c r="R23" s="105"/>
      <c r="S23" s="105"/>
      <c r="T23" s="105"/>
      <c r="U23" s="105"/>
      <c r="V23" s="105"/>
      <c r="W23" s="107"/>
    </row>
    <row r="24" spans="1:23" s="119" customFormat="1">
      <c r="A24" s="112"/>
      <c r="B24" s="113"/>
      <c r="C24" s="187" t="s">
        <v>342</v>
      </c>
      <c r="D24" s="234"/>
      <c r="E24" s="217"/>
      <c r="F24" s="164"/>
      <c r="G24" s="164"/>
      <c r="H24" s="121"/>
      <c r="I24" s="121"/>
      <c r="J24" s="121"/>
      <c r="K24" s="121"/>
      <c r="L24" s="121"/>
      <c r="M24" s="121"/>
      <c r="N24" s="121"/>
      <c r="O24" s="121"/>
      <c r="P24" s="121"/>
      <c r="Q24" s="121"/>
      <c r="R24" s="121"/>
      <c r="S24" s="121"/>
      <c r="T24" s="121"/>
      <c r="U24" s="121"/>
      <c r="V24" s="105"/>
    </row>
    <row r="25" spans="1:23" s="119" customFormat="1" ht="51">
      <c r="A25" s="112"/>
      <c r="B25" s="113"/>
      <c r="C25" s="187" t="s">
        <v>346</v>
      </c>
      <c r="D25" s="234"/>
      <c r="E25" s="217"/>
      <c r="F25" s="164"/>
      <c r="G25" s="164" t="str">
        <f t="shared" si="0"/>
        <v xml:space="preserve"> </v>
      </c>
      <c r="H25" s="105"/>
      <c r="I25" s="105"/>
      <c r="J25" s="105"/>
      <c r="K25" s="105"/>
      <c r="L25" s="105"/>
      <c r="M25" s="105"/>
      <c r="N25" s="105"/>
      <c r="O25" s="105"/>
      <c r="P25" s="105"/>
      <c r="Q25" s="105"/>
      <c r="R25" s="105"/>
      <c r="S25" s="105"/>
      <c r="T25" s="105"/>
      <c r="U25" s="105"/>
      <c r="V25" s="105"/>
      <c r="W25" s="107"/>
    </row>
    <row r="26" spans="1:23" s="119" customFormat="1">
      <c r="A26" s="112"/>
      <c r="B26" s="113"/>
      <c r="C26" s="187" t="s">
        <v>178</v>
      </c>
      <c r="D26" s="234"/>
      <c r="E26" s="217"/>
      <c r="F26" s="164"/>
      <c r="G26" s="164" t="str">
        <f>IF(E26&lt;&gt;0,E26*$F26," ")</f>
        <v xml:space="preserve"> </v>
      </c>
      <c r="H26" s="105"/>
      <c r="I26" s="105"/>
      <c r="J26" s="114"/>
      <c r="K26" s="114"/>
      <c r="L26" s="114"/>
      <c r="M26" s="114"/>
      <c r="N26" s="114"/>
      <c r="O26" s="114"/>
      <c r="P26" s="114"/>
      <c r="Q26" s="114"/>
      <c r="R26" s="114"/>
      <c r="S26" s="114"/>
      <c r="T26" s="114"/>
      <c r="U26" s="114"/>
      <c r="V26" s="105"/>
    </row>
    <row r="27" spans="1:23" s="119" customFormat="1">
      <c r="A27" s="112"/>
      <c r="B27" s="113"/>
      <c r="C27" s="187" t="s">
        <v>345</v>
      </c>
      <c r="D27" s="234"/>
      <c r="E27" s="217"/>
      <c r="F27" s="164"/>
      <c r="G27" s="164" t="str">
        <f>IF(E27&lt;&gt;0,E27*$F27," ")</f>
        <v xml:space="preserve"> </v>
      </c>
      <c r="H27" s="105"/>
      <c r="I27" s="105"/>
      <c r="J27" s="114"/>
      <c r="K27" s="114"/>
      <c r="L27" s="114"/>
      <c r="M27" s="114"/>
      <c r="N27" s="114"/>
      <c r="O27" s="114"/>
      <c r="P27" s="114"/>
      <c r="Q27" s="114"/>
      <c r="R27" s="114"/>
      <c r="S27" s="114"/>
      <c r="T27" s="114"/>
      <c r="U27" s="114"/>
      <c r="V27" s="105"/>
    </row>
    <row r="28" spans="1:23" s="119" customFormat="1" ht="76.5">
      <c r="A28" s="112"/>
      <c r="B28" s="113"/>
      <c r="C28" s="187" t="s">
        <v>364</v>
      </c>
      <c r="D28" s="234"/>
      <c r="E28" s="217"/>
      <c r="F28" s="164"/>
      <c r="G28" s="164" t="str">
        <f t="shared" si="0"/>
        <v xml:space="preserve"> </v>
      </c>
      <c r="H28" s="105"/>
      <c r="I28" s="105"/>
      <c r="J28" s="105"/>
      <c r="K28" s="105"/>
      <c r="L28" s="105"/>
      <c r="M28" s="105"/>
      <c r="N28" s="105"/>
      <c r="O28" s="105"/>
      <c r="P28" s="105"/>
      <c r="Q28" s="105"/>
      <c r="R28" s="105"/>
      <c r="S28" s="105"/>
      <c r="T28" s="105"/>
      <c r="U28" s="105"/>
      <c r="V28" s="105"/>
      <c r="W28" s="107"/>
    </row>
    <row r="29" spans="1:23" s="119" customFormat="1">
      <c r="A29" s="112"/>
      <c r="B29" s="113" t="s">
        <v>25</v>
      </c>
      <c r="C29" s="123" t="s">
        <v>87</v>
      </c>
      <c r="D29" s="234"/>
      <c r="E29" s="217"/>
      <c r="F29" s="164"/>
      <c r="G29" s="164" t="str">
        <f t="shared" si="0"/>
        <v xml:space="preserve"> </v>
      </c>
      <c r="H29" s="105"/>
      <c r="I29" s="105"/>
      <c r="J29" s="105"/>
      <c r="K29" s="105"/>
      <c r="L29" s="105"/>
      <c r="M29" s="105"/>
      <c r="N29" s="105"/>
      <c r="O29" s="105"/>
      <c r="P29" s="105"/>
      <c r="Q29" s="105"/>
      <c r="R29" s="105"/>
      <c r="S29" s="105"/>
      <c r="T29" s="105"/>
      <c r="U29" s="105"/>
      <c r="V29" s="105"/>
      <c r="W29" s="107"/>
    </row>
    <row r="30" spans="1:23" s="119" customFormat="1">
      <c r="A30" s="112"/>
      <c r="B30" s="113" t="s">
        <v>26</v>
      </c>
      <c r="C30" s="187" t="s">
        <v>347</v>
      </c>
      <c r="D30" s="234"/>
      <c r="E30" s="217"/>
      <c r="F30" s="164"/>
      <c r="G30" s="164" t="str">
        <f t="shared" si="0"/>
        <v xml:space="preserve"> </v>
      </c>
      <c r="H30" s="105"/>
      <c r="I30" s="105"/>
      <c r="J30" s="105"/>
      <c r="K30" s="105"/>
      <c r="L30" s="105"/>
      <c r="M30" s="105"/>
      <c r="N30" s="105"/>
      <c r="O30" s="105"/>
      <c r="P30" s="105"/>
      <c r="Q30" s="105"/>
      <c r="R30" s="105"/>
      <c r="S30" s="105"/>
      <c r="T30" s="105"/>
      <c r="U30" s="105"/>
      <c r="V30" s="105"/>
      <c r="W30" s="107"/>
    </row>
    <row r="31" spans="1:23" s="119" customFormat="1">
      <c r="A31" s="112"/>
      <c r="B31" s="188" t="s">
        <v>68</v>
      </c>
      <c r="C31" s="187" t="s">
        <v>348</v>
      </c>
      <c r="D31" s="234"/>
      <c r="E31" s="217"/>
      <c r="F31" s="164"/>
      <c r="G31" s="164" t="str">
        <f t="shared" si="0"/>
        <v xml:space="preserve"> </v>
      </c>
      <c r="H31" s="105"/>
      <c r="I31" s="105"/>
      <c r="J31" s="105"/>
      <c r="K31" s="105"/>
      <c r="L31" s="105"/>
      <c r="M31" s="105"/>
      <c r="N31" s="105"/>
      <c r="O31" s="105"/>
      <c r="P31" s="105"/>
      <c r="Q31" s="105"/>
      <c r="R31" s="105"/>
      <c r="S31" s="105"/>
      <c r="T31" s="105"/>
      <c r="U31" s="105"/>
      <c r="V31" s="105"/>
      <c r="W31" s="107"/>
    </row>
    <row r="32" spans="1:23" s="119" customFormat="1">
      <c r="A32" s="112"/>
      <c r="B32" s="113"/>
      <c r="C32" s="187" t="s">
        <v>349</v>
      </c>
      <c r="D32" s="234"/>
      <c r="E32" s="217"/>
      <c r="F32" s="164"/>
      <c r="G32" s="164" t="str">
        <f t="shared" si="0"/>
        <v xml:space="preserve"> </v>
      </c>
      <c r="H32" s="105"/>
      <c r="I32" s="105"/>
      <c r="J32" s="105"/>
      <c r="K32" s="105"/>
      <c r="L32" s="105"/>
      <c r="M32" s="105"/>
      <c r="N32" s="105"/>
      <c r="O32" s="105"/>
      <c r="P32" s="105"/>
      <c r="Q32" s="105"/>
      <c r="R32" s="105"/>
      <c r="S32" s="105"/>
      <c r="T32" s="105"/>
      <c r="U32" s="105"/>
      <c r="V32" s="105"/>
      <c r="W32" s="107"/>
    </row>
    <row r="33" spans="1:23" s="119" customFormat="1">
      <c r="A33" s="112"/>
      <c r="B33" s="113"/>
      <c r="C33" s="187" t="s">
        <v>350</v>
      </c>
      <c r="D33" s="234"/>
      <c r="E33" s="217"/>
      <c r="F33" s="164"/>
      <c r="G33" s="164" t="str">
        <f t="shared" si="0"/>
        <v xml:space="preserve"> </v>
      </c>
      <c r="H33" s="105"/>
      <c r="I33" s="105"/>
      <c r="J33" s="105"/>
      <c r="K33" s="105"/>
      <c r="L33" s="105"/>
      <c r="M33" s="105"/>
      <c r="N33" s="105"/>
      <c r="O33" s="105"/>
      <c r="P33" s="105"/>
      <c r="Q33" s="105"/>
      <c r="R33" s="105"/>
      <c r="S33" s="105"/>
      <c r="T33" s="105"/>
      <c r="U33" s="105"/>
      <c r="V33" s="105"/>
      <c r="W33" s="107"/>
    </row>
    <row r="34" spans="1:23" s="119" customFormat="1">
      <c r="A34" s="112"/>
      <c r="B34" s="188" t="s">
        <v>68</v>
      </c>
      <c r="C34" s="187" t="s">
        <v>351</v>
      </c>
      <c r="D34" s="234"/>
      <c r="E34" s="217"/>
      <c r="F34" s="164"/>
      <c r="G34" s="164" t="str">
        <f t="shared" si="0"/>
        <v xml:space="preserve"> </v>
      </c>
      <c r="H34" s="105"/>
      <c r="I34" s="105"/>
      <c r="J34" s="105"/>
      <c r="K34" s="105"/>
      <c r="L34" s="105"/>
      <c r="M34" s="105"/>
      <c r="N34" s="105"/>
      <c r="O34" s="105"/>
      <c r="P34" s="105"/>
      <c r="Q34" s="105"/>
      <c r="R34" s="105"/>
      <c r="S34" s="105"/>
      <c r="T34" s="105"/>
      <c r="U34" s="105"/>
      <c r="V34" s="105"/>
      <c r="W34" s="107"/>
    </row>
    <row r="35" spans="1:23" s="119" customFormat="1">
      <c r="A35" s="112"/>
      <c r="B35" s="113"/>
      <c r="C35" s="187" t="s">
        <v>352</v>
      </c>
      <c r="D35" s="234"/>
      <c r="E35" s="217"/>
      <c r="F35" s="164"/>
      <c r="G35" s="164" t="str">
        <f t="shared" si="0"/>
        <v xml:space="preserve"> </v>
      </c>
      <c r="H35" s="105"/>
      <c r="I35" s="105"/>
      <c r="J35" s="105"/>
      <c r="K35" s="105"/>
      <c r="L35" s="105"/>
      <c r="M35" s="105"/>
      <c r="N35" s="105"/>
      <c r="O35" s="105"/>
      <c r="P35" s="105"/>
      <c r="Q35" s="105"/>
      <c r="R35" s="105"/>
      <c r="S35" s="105"/>
      <c r="T35" s="105"/>
      <c r="U35" s="105"/>
      <c r="V35" s="105"/>
      <c r="W35" s="107"/>
    </row>
    <row r="36" spans="1:23" s="119" customFormat="1">
      <c r="A36" s="112"/>
      <c r="B36" s="113"/>
      <c r="C36" s="187" t="s">
        <v>353</v>
      </c>
      <c r="D36" s="234"/>
      <c r="E36" s="217"/>
      <c r="F36" s="164"/>
      <c r="G36" s="164" t="str">
        <f t="shared" si="0"/>
        <v xml:space="preserve"> </v>
      </c>
      <c r="H36" s="114"/>
      <c r="I36" s="114"/>
      <c r="J36" s="114"/>
      <c r="K36" s="114"/>
      <c r="L36" s="114"/>
      <c r="M36" s="114"/>
      <c r="N36" s="114"/>
      <c r="O36" s="114"/>
      <c r="P36" s="114"/>
      <c r="Q36" s="114"/>
      <c r="R36" s="114"/>
      <c r="S36" s="114"/>
      <c r="T36" s="114"/>
      <c r="U36" s="114"/>
      <c r="V36" s="105"/>
      <c r="W36" s="107"/>
    </row>
    <row r="37" spans="1:23" s="119" customFormat="1">
      <c r="A37" s="112"/>
      <c r="B37" s="113"/>
      <c r="C37" s="187" t="s">
        <v>354</v>
      </c>
      <c r="D37" s="234"/>
      <c r="E37" s="217"/>
      <c r="F37" s="164"/>
      <c r="G37" s="164" t="str">
        <f t="shared" si="0"/>
        <v xml:space="preserve"> </v>
      </c>
      <c r="H37" s="105"/>
      <c r="I37" s="105"/>
      <c r="J37" s="105"/>
      <c r="K37" s="105"/>
      <c r="L37" s="105"/>
      <c r="M37" s="105"/>
      <c r="N37" s="105"/>
      <c r="O37" s="105"/>
      <c r="P37" s="105"/>
      <c r="Q37" s="105"/>
      <c r="R37" s="105"/>
      <c r="S37" s="105"/>
      <c r="T37" s="105"/>
      <c r="U37" s="105"/>
      <c r="V37" s="105"/>
      <c r="W37" s="107"/>
    </row>
    <row r="38" spans="1:23" s="119" customFormat="1" ht="38.25">
      <c r="A38" s="112"/>
      <c r="B38" s="188" t="s">
        <v>68</v>
      </c>
      <c r="C38" s="187" t="s">
        <v>360</v>
      </c>
      <c r="D38" s="234"/>
      <c r="E38" s="217"/>
      <c r="F38" s="164"/>
      <c r="G38" s="164"/>
      <c r="H38" s="105"/>
      <c r="I38" s="105"/>
      <c r="J38" s="105"/>
      <c r="K38" s="105"/>
      <c r="L38" s="105"/>
      <c r="M38" s="105"/>
      <c r="N38" s="105"/>
      <c r="O38" s="105"/>
      <c r="P38" s="105"/>
      <c r="Q38" s="105"/>
      <c r="R38" s="105"/>
      <c r="S38" s="105"/>
      <c r="T38" s="105"/>
      <c r="U38" s="105"/>
      <c r="V38" s="105"/>
      <c r="W38" s="107"/>
    </row>
    <row r="39" spans="1:23" s="119" customFormat="1" ht="38.25">
      <c r="A39" s="112"/>
      <c r="B39" s="188" t="s">
        <v>68</v>
      </c>
      <c r="C39" s="187" t="s">
        <v>365</v>
      </c>
      <c r="D39" s="234"/>
      <c r="E39" s="217"/>
      <c r="F39" s="164"/>
      <c r="G39" s="164"/>
      <c r="H39" s="105"/>
      <c r="I39" s="105"/>
      <c r="J39" s="105"/>
      <c r="K39" s="105"/>
      <c r="L39" s="105"/>
      <c r="M39" s="105"/>
      <c r="N39" s="105"/>
      <c r="O39" s="105"/>
      <c r="P39" s="105"/>
      <c r="Q39" s="105"/>
      <c r="R39" s="105"/>
      <c r="S39" s="105"/>
      <c r="T39" s="105"/>
      <c r="U39" s="105"/>
      <c r="V39" s="105"/>
      <c r="W39" s="107"/>
    </row>
    <row r="40" spans="1:23" s="119" customFormat="1">
      <c r="A40" s="112"/>
      <c r="B40" s="188" t="s">
        <v>68</v>
      </c>
      <c r="C40" s="187" t="s">
        <v>355</v>
      </c>
      <c r="D40" s="234"/>
      <c r="E40" s="217"/>
      <c r="F40" s="164"/>
      <c r="G40" s="164" t="str">
        <f t="shared" si="0"/>
        <v xml:space="preserve"> </v>
      </c>
      <c r="H40" s="114"/>
      <c r="I40" s="114"/>
      <c r="J40" s="114"/>
      <c r="K40" s="114"/>
      <c r="L40" s="114"/>
      <c r="M40" s="114"/>
      <c r="N40" s="114"/>
      <c r="O40" s="114"/>
      <c r="P40" s="114"/>
      <c r="Q40" s="114"/>
      <c r="R40" s="114"/>
      <c r="S40" s="114"/>
      <c r="T40" s="114"/>
      <c r="U40" s="114"/>
      <c r="V40" s="105"/>
      <c r="W40" s="107"/>
    </row>
    <row r="41" spans="1:23">
      <c r="C41" s="107" t="s">
        <v>258</v>
      </c>
      <c r="V41" s="107"/>
    </row>
    <row r="42" spans="1:23" s="196" customFormat="1">
      <c r="A42" s="190"/>
      <c r="B42" s="191"/>
      <c r="C42" s="192" t="s">
        <v>357</v>
      </c>
      <c r="D42" s="236"/>
      <c r="E42" s="219"/>
      <c r="F42" s="193"/>
      <c r="G42" s="193" t="str">
        <f t="shared" si="0"/>
        <v xml:space="preserve"> </v>
      </c>
      <c r="H42" s="189"/>
      <c r="I42" s="189"/>
      <c r="J42" s="189"/>
      <c r="K42" s="189"/>
      <c r="L42" s="189"/>
      <c r="M42" s="189"/>
      <c r="N42" s="189"/>
      <c r="O42" s="189"/>
      <c r="P42" s="189"/>
      <c r="Q42" s="189"/>
      <c r="R42" s="189"/>
      <c r="S42" s="189"/>
      <c r="T42" s="189"/>
      <c r="U42" s="189"/>
      <c r="V42" s="194"/>
      <c r="W42" s="195"/>
    </row>
    <row r="43" spans="1:23" s="119" customFormat="1">
      <c r="A43" s="112"/>
      <c r="B43" s="113"/>
      <c r="C43" s="187" t="s">
        <v>356</v>
      </c>
      <c r="D43" s="234"/>
      <c r="E43" s="217"/>
      <c r="F43" s="164"/>
      <c r="G43" s="164" t="str">
        <f t="shared" si="0"/>
        <v xml:space="preserve"> </v>
      </c>
      <c r="H43" s="189"/>
      <c r="I43" s="189"/>
      <c r="J43" s="189"/>
      <c r="K43" s="189"/>
      <c r="L43" s="189"/>
      <c r="M43" s="189"/>
      <c r="N43" s="189"/>
      <c r="O43" s="189"/>
      <c r="P43" s="189"/>
      <c r="Q43" s="189"/>
      <c r="R43" s="189"/>
      <c r="S43" s="189"/>
      <c r="T43" s="189"/>
      <c r="U43" s="189"/>
      <c r="V43" s="105"/>
      <c r="W43" s="107"/>
    </row>
    <row r="44" spans="1:23" s="119" customFormat="1">
      <c r="A44" s="112"/>
      <c r="B44" s="113"/>
      <c r="C44" s="187" t="s">
        <v>358</v>
      </c>
      <c r="D44" s="234"/>
      <c r="E44" s="217"/>
      <c r="F44" s="164"/>
      <c r="G44" s="164" t="str">
        <f t="shared" si="0"/>
        <v xml:space="preserve"> </v>
      </c>
      <c r="H44" s="105"/>
      <c r="I44" s="105"/>
      <c r="J44" s="105"/>
      <c r="K44" s="105"/>
      <c r="L44" s="105"/>
      <c r="M44" s="105"/>
      <c r="N44" s="105"/>
      <c r="O44" s="105"/>
      <c r="P44" s="105"/>
      <c r="Q44" s="105"/>
      <c r="R44" s="105"/>
      <c r="S44" s="105"/>
      <c r="T44" s="105"/>
      <c r="U44" s="105"/>
      <c r="V44" s="105"/>
      <c r="W44" s="107"/>
    </row>
    <row r="45" spans="1:23" s="119" customFormat="1">
      <c r="A45" s="112"/>
      <c r="B45" s="113"/>
      <c r="C45" s="187" t="s">
        <v>359</v>
      </c>
      <c r="D45" s="234"/>
      <c r="E45" s="217"/>
      <c r="F45" s="164"/>
      <c r="G45" s="164" t="str">
        <f t="shared" si="0"/>
        <v xml:space="preserve"> </v>
      </c>
      <c r="H45" s="105"/>
      <c r="I45" s="105"/>
      <c r="J45" s="105"/>
      <c r="K45" s="105"/>
      <c r="L45" s="105"/>
      <c r="M45" s="105"/>
      <c r="N45" s="105"/>
      <c r="O45" s="105"/>
      <c r="P45" s="105"/>
      <c r="Q45" s="105"/>
      <c r="R45" s="105"/>
      <c r="S45" s="105"/>
      <c r="T45" s="105"/>
      <c r="U45" s="105"/>
      <c r="V45" s="105"/>
      <c r="W45" s="107"/>
    </row>
    <row r="46" spans="1:23" s="119" customFormat="1">
      <c r="A46" s="112"/>
      <c r="B46" s="188" t="s">
        <v>68</v>
      </c>
      <c r="C46" s="123" t="s">
        <v>361</v>
      </c>
      <c r="D46" s="234"/>
      <c r="E46" s="217"/>
      <c r="F46" s="164"/>
      <c r="G46" s="164" t="str">
        <f t="shared" si="0"/>
        <v xml:space="preserve"> </v>
      </c>
      <c r="H46" s="105"/>
      <c r="I46" s="105"/>
      <c r="J46" s="105"/>
      <c r="K46" s="105"/>
      <c r="L46" s="105"/>
      <c r="M46" s="105"/>
      <c r="N46" s="105"/>
      <c r="O46" s="105"/>
      <c r="P46" s="105"/>
      <c r="Q46" s="105"/>
      <c r="R46" s="105"/>
      <c r="S46" s="105"/>
      <c r="T46" s="105"/>
      <c r="U46" s="105"/>
      <c r="V46" s="105"/>
      <c r="W46" s="107"/>
    </row>
    <row r="47" spans="1:23" s="119" customFormat="1">
      <c r="A47" s="112"/>
      <c r="B47" s="113"/>
      <c r="C47" s="123" t="s">
        <v>181</v>
      </c>
      <c r="D47" s="234"/>
      <c r="E47" s="217"/>
      <c r="F47" s="164"/>
      <c r="G47" s="164" t="str">
        <f t="shared" si="0"/>
        <v xml:space="preserve"> </v>
      </c>
      <c r="H47" s="105"/>
      <c r="I47" s="105"/>
      <c r="J47" s="105"/>
      <c r="K47" s="105"/>
      <c r="L47" s="105"/>
      <c r="M47" s="105"/>
      <c r="N47" s="105"/>
      <c r="O47" s="105"/>
      <c r="P47" s="105"/>
      <c r="Q47" s="105"/>
      <c r="R47" s="105"/>
      <c r="S47" s="105"/>
      <c r="T47" s="105"/>
      <c r="U47" s="105"/>
      <c r="V47" s="105"/>
      <c r="W47" s="107"/>
    </row>
    <row r="48" spans="1:23" s="119" customFormat="1">
      <c r="A48" s="112"/>
      <c r="B48" s="113"/>
      <c r="C48" s="107" t="s">
        <v>23</v>
      </c>
      <c r="D48" s="234" t="s">
        <v>24</v>
      </c>
      <c r="E48" s="217">
        <v>1</v>
      </c>
      <c r="F48" s="164"/>
      <c r="G48" s="164">
        <f t="shared" si="0"/>
        <v>0</v>
      </c>
      <c r="H48" s="105"/>
      <c r="I48" s="105"/>
      <c r="J48" s="105"/>
      <c r="K48" s="105"/>
      <c r="L48" s="105"/>
      <c r="M48" s="105"/>
      <c r="N48" s="105"/>
      <c r="O48" s="105"/>
      <c r="P48" s="105"/>
      <c r="Q48" s="105"/>
      <c r="R48" s="105"/>
      <c r="S48" s="105"/>
      <c r="T48" s="105"/>
      <c r="U48" s="105"/>
      <c r="V48" s="105"/>
      <c r="W48" s="107"/>
    </row>
    <row r="49" spans="1:24" s="119" customFormat="1">
      <c r="A49" s="112"/>
      <c r="B49" s="113"/>
      <c r="C49" s="107"/>
      <c r="D49" s="234"/>
      <c r="E49" s="217"/>
      <c r="F49" s="164"/>
      <c r="G49" s="164" t="str">
        <f t="shared" si="0"/>
        <v xml:space="preserve"> </v>
      </c>
      <c r="H49" s="105"/>
      <c r="I49" s="105"/>
      <c r="J49" s="105"/>
      <c r="K49" s="105"/>
      <c r="L49" s="105"/>
      <c r="M49" s="105"/>
      <c r="N49" s="105"/>
      <c r="O49" s="105"/>
      <c r="P49" s="105"/>
      <c r="Q49" s="105"/>
      <c r="R49" s="105"/>
      <c r="S49" s="105"/>
      <c r="T49" s="105"/>
      <c r="U49" s="105"/>
      <c r="V49" s="105"/>
      <c r="W49" s="107"/>
    </row>
    <row r="50" spans="1:24" s="119" customFormat="1">
      <c r="A50" s="112">
        <f>1+COUNT(A$1:A49)</f>
        <v>2</v>
      </c>
      <c r="B50" s="113"/>
      <c r="C50" s="107" t="s">
        <v>182</v>
      </c>
      <c r="D50" s="234"/>
      <c r="E50" s="217"/>
      <c r="F50" s="164"/>
      <c r="G50" s="164" t="str">
        <f t="shared" si="0"/>
        <v xml:space="preserve"> </v>
      </c>
      <c r="H50" s="105"/>
      <c r="I50" s="105"/>
      <c r="J50" s="105"/>
      <c r="K50" s="105"/>
      <c r="L50" s="105"/>
      <c r="M50" s="105"/>
      <c r="N50" s="105"/>
      <c r="O50" s="105"/>
      <c r="P50" s="105"/>
      <c r="Q50" s="105"/>
      <c r="R50" s="105"/>
      <c r="S50" s="105"/>
      <c r="T50" s="105"/>
      <c r="U50" s="105"/>
      <c r="V50" s="105"/>
      <c r="W50" s="107"/>
    </row>
    <row r="51" spans="1:24" s="119" customFormat="1">
      <c r="A51" s="112"/>
      <c r="B51" s="113"/>
      <c r="C51" s="187" t="s">
        <v>366</v>
      </c>
      <c r="D51" s="234"/>
      <c r="E51" s="217"/>
      <c r="F51" s="164"/>
      <c r="G51" s="164" t="str">
        <f t="shared" si="0"/>
        <v xml:space="preserve"> </v>
      </c>
      <c r="H51" s="105"/>
      <c r="I51" s="105"/>
      <c r="J51" s="105"/>
      <c r="K51" s="105"/>
      <c r="L51" s="105"/>
      <c r="M51" s="105"/>
      <c r="N51" s="105"/>
      <c r="O51" s="105"/>
      <c r="P51" s="105"/>
      <c r="Q51" s="105"/>
      <c r="R51" s="105"/>
      <c r="S51" s="105"/>
      <c r="T51" s="105"/>
      <c r="U51" s="105"/>
      <c r="V51" s="105"/>
      <c r="W51" s="107"/>
    </row>
    <row r="52" spans="1:24" s="119" customFormat="1" ht="102">
      <c r="A52" s="112"/>
      <c r="B52" s="113"/>
      <c r="C52" s="187" t="s">
        <v>418</v>
      </c>
      <c r="D52" s="234"/>
      <c r="E52" s="217"/>
      <c r="F52" s="164"/>
      <c r="G52" s="164" t="str">
        <f t="shared" si="0"/>
        <v xml:space="preserve"> </v>
      </c>
      <c r="H52" s="105"/>
      <c r="I52" s="105"/>
      <c r="J52" s="105"/>
      <c r="K52" s="105"/>
      <c r="L52" s="105"/>
      <c r="M52" s="105"/>
      <c r="N52" s="105"/>
      <c r="O52" s="105"/>
      <c r="P52" s="105"/>
      <c r="Q52" s="105"/>
      <c r="R52" s="105"/>
      <c r="S52" s="105"/>
      <c r="T52" s="105"/>
      <c r="U52" s="105"/>
      <c r="V52" s="105"/>
      <c r="W52" s="107"/>
    </row>
    <row r="53" spans="1:24" s="119" customFormat="1" ht="102">
      <c r="A53" s="112"/>
      <c r="B53" s="113"/>
      <c r="C53" s="187" t="s">
        <v>386</v>
      </c>
      <c r="D53" s="234"/>
      <c r="E53" s="217"/>
      <c r="F53" s="164"/>
      <c r="G53" s="164" t="str">
        <f t="shared" si="0"/>
        <v xml:space="preserve"> </v>
      </c>
      <c r="H53" s="105"/>
      <c r="I53" s="105"/>
      <c r="J53" s="105"/>
      <c r="K53" s="105"/>
      <c r="L53" s="105"/>
      <c r="M53" s="105"/>
      <c r="N53" s="105"/>
      <c r="O53" s="105"/>
      <c r="P53" s="105"/>
      <c r="Q53" s="105"/>
      <c r="R53" s="105"/>
      <c r="S53" s="105"/>
      <c r="T53" s="105"/>
      <c r="U53" s="105"/>
      <c r="V53" s="105"/>
      <c r="W53" s="107"/>
    </row>
    <row r="54" spans="1:24" s="119" customFormat="1" ht="89.25">
      <c r="A54" s="112"/>
      <c r="B54" s="113"/>
      <c r="C54" s="187" t="s">
        <v>367</v>
      </c>
      <c r="D54" s="234"/>
      <c r="E54" s="217"/>
      <c r="F54" s="164"/>
      <c r="G54" s="164" t="str">
        <f t="shared" si="0"/>
        <v xml:space="preserve"> </v>
      </c>
      <c r="H54" s="105"/>
      <c r="I54" s="105"/>
      <c r="J54" s="105"/>
      <c r="K54" s="105"/>
      <c r="L54" s="105"/>
      <c r="M54" s="105"/>
      <c r="N54" s="105"/>
      <c r="O54" s="105"/>
      <c r="P54" s="105"/>
      <c r="Q54" s="105"/>
      <c r="R54" s="105"/>
      <c r="S54" s="105"/>
      <c r="T54" s="105"/>
      <c r="U54" s="105"/>
      <c r="V54" s="105"/>
      <c r="W54" s="107"/>
    </row>
    <row r="55" spans="1:24" s="119" customFormat="1">
      <c r="A55" s="112"/>
      <c r="B55" s="113"/>
      <c r="C55" s="107" t="s">
        <v>23</v>
      </c>
      <c r="D55" s="234" t="s">
        <v>24</v>
      </c>
      <c r="E55" s="217">
        <v>1</v>
      </c>
      <c r="F55" s="164"/>
      <c r="G55" s="164">
        <f t="shared" si="0"/>
        <v>0</v>
      </c>
      <c r="H55" s="105"/>
      <c r="I55" s="105"/>
      <c r="J55" s="105"/>
      <c r="K55" s="105"/>
      <c r="L55" s="105"/>
      <c r="M55" s="105"/>
      <c r="N55" s="105"/>
      <c r="O55" s="105"/>
      <c r="P55" s="105"/>
      <c r="Q55" s="105"/>
      <c r="R55" s="105"/>
      <c r="S55" s="105"/>
      <c r="T55" s="105"/>
      <c r="U55" s="105"/>
      <c r="V55" s="105"/>
      <c r="W55" s="107"/>
    </row>
    <row r="56" spans="1:24" s="202" customFormat="1">
      <c r="A56" s="199"/>
      <c r="B56" s="200"/>
      <c r="C56" s="147"/>
      <c r="D56" s="237"/>
      <c r="E56" s="220"/>
      <c r="F56" s="201"/>
      <c r="G56" s="201" t="str">
        <f t="shared" ref="G56:G61" si="1">IF(E56&lt;&gt;0,E56*F56," ")</f>
        <v xml:space="preserve"> </v>
      </c>
    </row>
    <row r="57" spans="1:24" s="203" customFormat="1">
      <c r="A57" s="28">
        <f>1+COUNT(A$2:A56)</f>
        <v>3</v>
      </c>
      <c r="B57" s="200"/>
      <c r="C57" s="147" t="s">
        <v>389</v>
      </c>
      <c r="D57" s="237"/>
      <c r="E57" s="220"/>
      <c r="F57" s="201"/>
      <c r="G57" s="201" t="str">
        <f t="shared" si="1"/>
        <v xml:space="preserve"> </v>
      </c>
      <c r="H57" s="202"/>
      <c r="I57" s="202"/>
      <c r="J57" s="202"/>
      <c r="K57" s="202"/>
      <c r="L57" s="202"/>
      <c r="M57" s="202"/>
      <c r="N57" s="202"/>
      <c r="O57" s="202"/>
      <c r="P57" s="202"/>
      <c r="Q57" s="202"/>
      <c r="R57" s="202"/>
      <c r="S57" s="202"/>
      <c r="T57" s="202"/>
      <c r="U57" s="202"/>
      <c r="V57" s="202"/>
      <c r="W57" s="202"/>
      <c r="X57" s="202"/>
    </row>
    <row r="58" spans="1:24" s="204" customFormat="1" ht="25.5">
      <c r="B58" s="205"/>
      <c r="C58" s="206" t="s">
        <v>390</v>
      </c>
      <c r="D58" s="237"/>
      <c r="E58" s="220"/>
      <c r="F58" s="201"/>
      <c r="G58" s="201" t="str">
        <f t="shared" si="1"/>
        <v xml:space="preserve"> </v>
      </c>
    </row>
    <row r="59" spans="1:24" s="202" customFormat="1">
      <c r="A59" s="199"/>
      <c r="B59" s="200"/>
      <c r="C59" s="147" t="s">
        <v>23</v>
      </c>
      <c r="D59" s="237"/>
      <c r="E59" s="220"/>
      <c r="F59" s="201"/>
      <c r="G59" s="201" t="str">
        <f>IF(E59&lt;&gt;0,E59*F59," ")</f>
        <v xml:space="preserve"> </v>
      </c>
    </row>
    <row r="60" spans="1:24" s="204" customFormat="1">
      <c r="B60" s="207" t="s">
        <v>20</v>
      </c>
      <c r="C60" s="208" t="s">
        <v>87</v>
      </c>
      <c r="D60" s="237"/>
      <c r="E60" s="220"/>
      <c r="F60" s="201"/>
      <c r="G60" s="201" t="str">
        <f t="shared" si="1"/>
        <v xml:space="preserve"> </v>
      </c>
    </row>
    <row r="61" spans="1:24" s="204" customFormat="1">
      <c r="B61" s="207" t="s">
        <v>22</v>
      </c>
      <c r="C61" s="206"/>
      <c r="D61" s="237"/>
      <c r="E61" s="220"/>
      <c r="F61" s="201"/>
      <c r="G61" s="201" t="str">
        <f t="shared" si="1"/>
        <v xml:space="preserve"> </v>
      </c>
    </row>
    <row r="62" spans="1:24" s="204" customFormat="1">
      <c r="B62" s="205"/>
      <c r="C62" s="206" t="s">
        <v>392</v>
      </c>
      <c r="D62" s="237" t="s">
        <v>24</v>
      </c>
      <c r="E62" s="220">
        <v>1</v>
      </c>
      <c r="F62" s="30"/>
      <c r="G62" s="201">
        <f>IF(E62&lt;&gt;0,E62*F62," ")</f>
        <v>0</v>
      </c>
    </row>
    <row r="63" spans="1:24" s="204" customFormat="1" ht="13.5" customHeight="1">
      <c r="B63" s="205"/>
      <c r="C63" s="206" t="s">
        <v>391</v>
      </c>
      <c r="D63" s="237" t="s">
        <v>24</v>
      </c>
      <c r="E63" s="220">
        <v>1</v>
      </c>
      <c r="F63" s="30"/>
      <c r="G63" s="201">
        <f>IF(E63&lt;&gt;0,E63*F63," ")</f>
        <v>0</v>
      </c>
    </row>
    <row r="64" spans="1:24" s="204" customFormat="1" ht="13.5" customHeight="1">
      <c r="B64" s="205"/>
      <c r="C64" s="206" t="s">
        <v>393</v>
      </c>
      <c r="D64" s="237" t="s">
        <v>24</v>
      </c>
      <c r="E64" s="220">
        <v>1</v>
      </c>
      <c r="F64" s="30"/>
      <c r="G64" s="201">
        <f>IF(E64&lt;&gt;0,E64*F64," ")</f>
        <v>0</v>
      </c>
    </row>
    <row r="65" spans="1:23" s="114" customFormat="1">
      <c r="A65" s="124"/>
      <c r="B65" s="125"/>
      <c r="D65" s="234"/>
      <c r="E65" s="217"/>
      <c r="F65" s="164"/>
      <c r="G65" s="164" t="str">
        <f>IF(E65&lt;&gt;0,E65*$F65," ")</f>
        <v xml:space="preserve"> </v>
      </c>
      <c r="H65" s="105"/>
      <c r="I65" s="105"/>
      <c r="J65" s="105"/>
      <c r="K65" s="105"/>
      <c r="L65" s="105"/>
      <c r="M65" s="105"/>
      <c r="N65" s="105"/>
      <c r="O65" s="105"/>
      <c r="P65" s="105"/>
      <c r="Q65" s="105"/>
      <c r="R65" s="105"/>
      <c r="S65" s="105"/>
      <c r="T65" s="105"/>
      <c r="U65" s="105"/>
      <c r="V65" s="105"/>
      <c r="W65" s="107"/>
    </row>
    <row r="66" spans="1:23">
      <c r="A66" s="112">
        <f>1+COUNT(A$1:A65)</f>
        <v>4</v>
      </c>
      <c r="C66" s="187" t="s">
        <v>404</v>
      </c>
      <c r="G66" s="164" t="str">
        <f>IF(E66&lt;&gt;0,E66*$F66," ")</f>
        <v xml:space="preserve"> </v>
      </c>
    </row>
    <row r="67" spans="1:23" ht="51">
      <c r="C67" s="187" t="s">
        <v>405</v>
      </c>
      <c r="G67" s="164" t="str">
        <f>IF(E67&lt;&gt;0,E67*$F67," ")</f>
        <v xml:space="preserve"> </v>
      </c>
    </row>
    <row r="68" spans="1:23">
      <c r="B68" s="113" t="s">
        <v>20</v>
      </c>
      <c r="C68" s="187" t="s">
        <v>368</v>
      </c>
      <c r="G68" s="164" t="str">
        <f>IF(E68&lt;&gt;0,E68*$F68," ")</f>
        <v xml:space="preserve"> </v>
      </c>
    </row>
    <row r="69" spans="1:23">
      <c r="C69" s="187"/>
    </row>
    <row r="70" spans="1:23">
      <c r="B70" s="113" t="s">
        <v>22</v>
      </c>
      <c r="C70" s="187" t="s">
        <v>406</v>
      </c>
      <c r="G70" s="164" t="str">
        <f>IF(E70&lt;&gt;0,E70*$F70," ")</f>
        <v xml:space="preserve"> </v>
      </c>
    </row>
    <row r="71" spans="1:23">
      <c r="C71" s="187" t="s">
        <v>408</v>
      </c>
    </row>
    <row r="72" spans="1:23">
      <c r="C72" s="107" t="s">
        <v>23</v>
      </c>
      <c r="D72" s="234" t="s">
        <v>24</v>
      </c>
      <c r="E72" s="217">
        <v>3</v>
      </c>
      <c r="G72" s="164">
        <f>IF(E72&lt;&gt;0,E72*$F72," ")</f>
        <v>0</v>
      </c>
    </row>
    <row r="73" spans="1:23">
      <c r="C73" s="187"/>
    </row>
    <row r="74" spans="1:23">
      <c r="B74" s="113" t="s">
        <v>22</v>
      </c>
      <c r="C74" s="187" t="s">
        <v>407</v>
      </c>
      <c r="G74" s="164" t="str">
        <f>IF(E74&lt;&gt;0,E74*$F74," ")</f>
        <v xml:space="preserve"> </v>
      </c>
    </row>
    <row r="75" spans="1:23">
      <c r="C75" s="187" t="s">
        <v>409</v>
      </c>
    </row>
    <row r="76" spans="1:23">
      <c r="C76" s="107" t="s">
        <v>23</v>
      </c>
      <c r="D76" s="234" t="s">
        <v>24</v>
      </c>
      <c r="E76" s="217">
        <v>2</v>
      </c>
      <c r="G76" s="164">
        <f>IF(E76&lt;&gt;0,E76*$F76," ")</f>
        <v>0</v>
      </c>
    </row>
    <row r="77" spans="1:23" s="114" customFormat="1">
      <c r="A77" s="124"/>
      <c r="B77" s="125"/>
      <c r="D77" s="234"/>
      <c r="E77" s="217"/>
      <c r="F77" s="164"/>
      <c r="G77" s="164" t="str">
        <f>IF(E77&lt;&gt;0,E77*$F77," ")</f>
        <v xml:space="preserve"> </v>
      </c>
      <c r="H77" s="105"/>
      <c r="I77" s="105"/>
      <c r="J77" s="105"/>
      <c r="K77" s="105"/>
      <c r="L77" s="105"/>
      <c r="M77" s="105"/>
      <c r="N77" s="105"/>
      <c r="O77" s="105"/>
      <c r="P77" s="105"/>
      <c r="Q77" s="105"/>
      <c r="R77" s="105"/>
      <c r="S77" s="105"/>
      <c r="T77" s="105"/>
      <c r="U77" s="105"/>
      <c r="V77" s="105"/>
      <c r="W77" s="107"/>
    </row>
    <row r="78" spans="1:23">
      <c r="A78" s="112">
        <f>1+COUNT(A$1:A77)</f>
        <v>5</v>
      </c>
      <c r="C78" s="187" t="s">
        <v>410</v>
      </c>
      <c r="G78" s="164" t="str">
        <f>IF(E78&lt;&gt;0,E78*$F78," ")</f>
        <v xml:space="preserve"> </v>
      </c>
    </row>
    <row r="79" spans="1:23" ht="63.75">
      <c r="C79" s="187" t="s">
        <v>411</v>
      </c>
      <c r="G79" s="164" t="str">
        <f>IF(E79&lt;&gt;0,E79*$F79," ")</f>
        <v xml:space="preserve"> </v>
      </c>
    </row>
    <row r="80" spans="1:23">
      <c r="B80" s="113" t="s">
        <v>20</v>
      </c>
      <c r="C80" s="187" t="s">
        <v>368</v>
      </c>
      <c r="G80" s="164" t="str">
        <f>IF(E80&lt;&gt;0,E80*$F80," ")</f>
        <v xml:space="preserve"> </v>
      </c>
    </row>
    <row r="81" spans="1:7">
      <c r="C81" s="187"/>
    </row>
    <row r="82" spans="1:7">
      <c r="B82" s="113" t="s">
        <v>22</v>
      </c>
      <c r="C82" s="187" t="s">
        <v>413</v>
      </c>
      <c r="G82" s="164" t="str">
        <f>IF(E82&lt;&gt;0,E82*$F82," ")</f>
        <v xml:space="preserve"> </v>
      </c>
    </row>
    <row r="83" spans="1:7">
      <c r="C83" s="187" t="s">
        <v>415</v>
      </c>
    </row>
    <row r="84" spans="1:7">
      <c r="C84" s="187" t="s">
        <v>369</v>
      </c>
      <c r="G84" s="164" t="str">
        <f>IF(E84&lt;&gt;0,E84*$F84," ")</f>
        <v xml:space="preserve"> </v>
      </c>
    </row>
    <row r="85" spans="1:7">
      <c r="C85" s="107" t="s">
        <v>23</v>
      </c>
      <c r="D85" s="234" t="s">
        <v>24</v>
      </c>
      <c r="E85" s="217">
        <v>3</v>
      </c>
      <c r="G85" s="164">
        <f>IF(E85&lt;&gt;0,E85*$F85," ")</f>
        <v>0</v>
      </c>
    </row>
    <row r="86" spans="1:7">
      <c r="C86" s="187"/>
    </row>
    <row r="87" spans="1:7">
      <c r="B87" s="113" t="s">
        <v>22</v>
      </c>
      <c r="C87" s="187" t="s">
        <v>412</v>
      </c>
      <c r="G87" s="164" t="str">
        <f>IF(E87&lt;&gt;0,E87*$F87," ")</f>
        <v xml:space="preserve"> </v>
      </c>
    </row>
    <row r="88" spans="1:7">
      <c r="C88" s="187" t="s">
        <v>414</v>
      </c>
    </row>
    <row r="89" spans="1:7">
      <c r="C89" s="187" t="s">
        <v>372</v>
      </c>
      <c r="G89" s="164" t="str">
        <f t="shared" ref="G89:G96" si="2">IF(E89&lt;&gt;0,E89*$F89," ")</f>
        <v xml:space="preserve"> </v>
      </c>
    </row>
    <row r="90" spans="1:7">
      <c r="C90" s="107" t="s">
        <v>23</v>
      </c>
      <c r="D90" s="234" t="s">
        <v>24</v>
      </c>
      <c r="E90" s="217">
        <v>2</v>
      </c>
      <c r="G90" s="164">
        <f t="shared" si="2"/>
        <v>0</v>
      </c>
    </row>
    <row r="91" spans="1:7">
      <c r="G91" s="164" t="str">
        <f t="shared" si="2"/>
        <v xml:space="preserve"> </v>
      </c>
    </row>
    <row r="92" spans="1:7">
      <c r="A92" s="112">
        <f>1+COUNT(A$1:A91)</f>
        <v>6</v>
      </c>
      <c r="C92" s="107" t="s">
        <v>183</v>
      </c>
      <c r="F92" s="164" t="str">
        <f>IF(E92&lt;&gt;0,E92*#REF!," ")</f>
        <v xml:space="preserve"> </v>
      </c>
      <c r="G92" s="164" t="str">
        <f t="shared" si="2"/>
        <v xml:space="preserve"> </v>
      </c>
    </row>
    <row r="93" spans="1:7" ht="38.25">
      <c r="C93" s="187" t="s">
        <v>370</v>
      </c>
      <c r="F93" s="164" t="str">
        <f>IF(E93&lt;&gt;0,E93*#REF!," ")</f>
        <v xml:space="preserve"> </v>
      </c>
      <c r="G93" s="164" t="str">
        <f t="shared" si="2"/>
        <v xml:space="preserve"> </v>
      </c>
    </row>
    <row r="94" spans="1:7">
      <c r="C94" s="107" t="s">
        <v>23</v>
      </c>
      <c r="F94" s="164" t="str">
        <f>IF(E94&lt;&gt;0,E94*#REF!," ")</f>
        <v xml:space="preserve"> </v>
      </c>
      <c r="G94" s="164" t="str">
        <f t="shared" si="2"/>
        <v xml:space="preserve"> </v>
      </c>
    </row>
    <row r="95" spans="1:7">
      <c r="B95" s="113" t="s">
        <v>20</v>
      </c>
      <c r="C95" s="107" t="s">
        <v>368</v>
      </c>
      <c r="F95" s="164" t="str">
        <f>IF(E95&lt;&gt;0,E95*#REF!," ")</f>
        <v xml:space="preserve"> </v>
      </c>
      <c r="G95" s="164" t="str">
        <f t="shared" si="2"/>
        <v xml:space="preserve"> </v>
      </c>
    </row>
    <row r="96" spans="1:7">
      <c r="B96" s="113" t="s">
        <v>22</v>
      </c>
      <c r="C96" s="114" t="s">
        <v>375</v>
      </c>
      <c r="D96" s="234" t="s">
        <v>24</v>
      </c>
      <c r="E96" s="217">
        <v>1</v>
      </c>
      <c r="G96" s="164">
        <f t="shared" si="2"/>
        <v>0</v>
      </c>
    </row>
    <row r="97" spans="1:24" s="84" customFormat="1">
      <c r="A97" s="13"/>
      <c r="B97" s="5"/>
      <c r="D97" s="229"/>
      <c r="E97" s="212"/>
      <c r="F97" s="83"/>
      <c r="G97" s="83" t="str">
        <f t="shared" ref="G97:G109" si="3">IF(E97&lt;&gt;0,E97*F97," ")</f>
        <v xml:space="preserve"> </v>
      </c>
      <c r="H97" s="5"/>
      <c r="I97" s="5"/>
      <c r="J97" s="5"/>
      <c r="K97" s="5"/>
      <c r="L97" s="5"/>
      <c r="M97" s="5"/>
      <c r="N97" s="5"/>
      <c r="O97" s="5"/>
      <c r="P97" s="5"/>
      <c r="Q97" s="5"/>
      <c r="R97" s="5"/>
      <c r="S97" s="5"/>
      <c r="T97" s="5"/>
      <c r="U97" s="5"/>
      <c r="V97" s="5"/>
      <c r="W97" s="5"/>
      <c r="X97" s="5"/>
    </row>
    <row r="98" spans="1:24" s="84" customFormat="1">
      <c r="A98" s="13">
        <f>1+COUNT(A$2:A97)</f>
        <v>7</v>
      </c>
      <c r="B98" s="5"/>
      <c r="C98" s="84" t="s">
        <v>377</v>
      </c>
      <c r="D98" s="229"/>
      <c r="E98" s="212"/>
      <c r="F98" s="83"/>
      <c r="G98" s="83" t="str">
        <f t="shared" si="3"/>
        <v xml:space="preserve"> </v>
      </c>
      <c r="H98" s="5"/>
      <c r="I98" s="5"/>
      <c r="J98" s="5"/>
      <c r="K98" s="5"/>
      <c r="L98" s="5"/>
      <c r="M98" s="5"/>
      <c r="N98" s="5"/>
      <c r="O98" s="5"/>
      <c r="P98" s="5"/>
      <c r="Q98" s="5"/>
      <c r="R98" s="5"/>
      <c r="S98" s="5"/>
      <c r="T98" s="5"/>
      <c r="U98" s="5"/>
      <c r="V98" s="5"/>
      <c r="W98" s="5"/>
      <c r="X98" s="5"/>
    </row>
    <row r="99" spans="1:24" s="84" customFormat="1" ht="25.5">
      <c r="A99" s="13"/>
      <c r="B99" s="5"/>
      <c r="C99" s="197" t="s">
        <v>378</v>
      </c>
      <c r="D99" s="229"/>
      <c r="E99" s="212"/>
      <c r="F99" s="83"/>
      <c r="G99" s="83" t="str">
        <f t="shared" si="3"/>
        <v xml:space="preserve"> </v>
      </c>
      <c r="H99" s="5"/>
      <c r="I99" s="5"/>
      <c r="J99" s="5"/>
      <c r="K99" s="5"/>
      <c r="L99" s="5"/>
      <c r="M99" s="5"/>
      <c r="N99" s="5"/>
      <c r="O99" s="5"/>
      <c r="P99" s="5"/>
      <c r="Q99" s="5"/>
      <c r="R99" s="5"/>
      <c r="S99" s="5"/>
      <c r="T99" s="5"/>
      <c r="U99" s="5"/>
      <c r="V99" s="5"/>
      <c r="W99" s="5"/>
      <c r="X99" s="5"/>
    </row>
    <row r="100" spans="1:24" s="84" customFormat="1" ht="25.5">
      <c r="A100" s="13"/>
      <c r="B100" s="5"/>
      <c r="C100" s="197" t="s">
        <v>379</v>
      </c>
      <c r="D100" s="229"/>
      <c r="E100" s="212"/>
      <c r="F100" s="83"/>
      <c r="G100" s="83"/>
      <c r="H100" s="5"/>
      <c r="I100" s="5"/>
      <c r="J100" s="5"/>
      <c r="K100" s="5"/>
      <c r="L100" s="5"/>
      <c r="M100" s="5"/>
      <c r="N100" s="5"/>
      <c r="O100" s="5"/>
      <c r="P100" s="5"/>
      <c r="Q100" s="5"/>
      <c r="R100" s="5"/>
      <c r="S100" s="5"/>
      <c r="T100" s="5"/>
      <c r="U100" s="5"/>
      <c r="V100" s="5"/>
      <c r="W100" s="5"/>
      <c r="X100" s="5"/>
    </row>
    <row r="101" spans="1:24" s="84" customFormat="1" ht="38.25">
      <c r="A101" s="13"/>
      <c r="B101" s="5"/>
      <c r="C101" s="84" t="s">
        <v>374</v>
      </c>
      <c r="D101" s="229"/>
      <c r="E101" s="212"/>
      <c r="F101" s="83"/>
      <c r="G101" s="83"/>
      <c r="H101" s="5"/>
      <c r="I101" s="5"/>
      <c r="J101" s="5"/>
      <c r="K101" s="5"/>
      <c r="L101" s="5"/>
      <c r="M101" s="5"/>
      <c r="N101" s="5"/>
      <c r="O101" s="5"/>
      <c r="P101" s="5"/>
      <c r="Q101" s="5"/>
      <c r="R101" s="5"/>
      <c r="S101" s="5"/>
      <c r="T101" s="5"/>
      <c r="U101" s="5"/>
      <c r="V101" s="5"/>
      <c r="W101" s="5"/>
      <c r="X101" s="5"/>
    </row>
    <row r="102" spans="1:24" s="84" customFormat="1">
      <c r="A102" s="13"/>
      <c r="B102" s="5" t="s">
        <v>20</v>
      </c>
      <c r="C102" s="84" t="s">
        <v>368</v>
      </c>
      <c r="D102" s="229"/>
      <c r="E102" s="212"/>
      <c r="F102" s="83"/>
      <c r="G102" s="83" t="str">
        <f t="shared" si="3"/>
        <v xml:space="preserve"> </v>
      </c>
      <c r="H102" s="5"/>
      <c r="I102" s="5"/>
      <c r="J102" s="5"/>
      <c r="K102" s="5"/>
      <c r="L102" s="5"/>
      <c r="M102" s="5"/>
      <c r="N102" s="5"/>
      <c r="O102" s="5"/>
      <c r="P102" s="5"/>
      <c r="Q102" s="5"/>
      <c r="R102" s="5"/>
      <c r="S102" s="5"/>
      <c r="T102" s="5"/>
      <c r="U102" s="5"/>
      <c r="V102" s="5"/>
      <c r="W102" s="5"/>
      <c r="X102" s="5"/>
    </row>
    <row r="103" spans="1:24" s="84" customFormat="1">
      <c r="A103" s="13"/>
      <c r="B103" s="5" t="s">
        <v>22</v>
      </c>
      <c r="C103" s="84" t="s">
        <v>380</v>
      </c>
      <c r="D103" s="229" t="s">
        <v>24</v>
      </c>
      <c r="E103" s="212">
        <v>2</v>
      </c>
      <c r="F103" s="83"/>
      <c r="G103" s="83">
        <f t="shared" si="3"/>
        <v>0</v>
      </c>
      <c r="H103" s="5"/>
      <c r="I103" s="5"/>
      <c r="J103" s="5"/>
      <c r="K103" s="5"/>
      <c r="L103" s="5"/>
      <c r="M103" s="5"/>
      <c r="N103" s="5"/>
      <c r="O103" s="5"/>
      <c r="P103" s="5"/>
      <c r="Q103" s="5"/>
      <c r="R103" s="5"/>
      <c r="S103" s="5"/>
      <c r="T103" s="5"/>
      <c r="U103" s="5"/>
      <c r="V103" s="5"/>
      <c r="W103" s="5"/>
      <c r="X103" s="5"/>
    </row>
    <row r="104" spans="1:24" s="84" customFormat="1">
      <c r="A104" s="13"/>
      <c r="B104" s="5"/>
      <c r="D104" s="229"/>
      <c r="E104" s="212"/>
      <c r="F104" s="83"/>
      <c r="G104" s="83" t="str">
        <f t="shared" si="3"/>
        <v xml:space="preserve"> </v>
      </c>
      <c r="H104" s="5"/>
      <c r="I104" s="5"/>
      <c r="J104" s="5"/>
      <c r="K104" s="5"/>
      <c r="L104" s="5"/>
      <c r="M104" s="5"/>
      <c r="N104" s="5"/>
      <c r="O104" s="5"/>
      <c r="P104" s="5"/>
      <c r="Q104" s="5"/>
      <c r="R104" s="5"/>
      <c r="S104" s="5"/>
      <c r="T104" s="5"/>
      <c r="U104" s="5"/>
      <c r="V104" s="5"/>
      <c r="W104" s="5"/>
      <c r="X104" s="5"/>
    </row>
    <row r="105" spans="1:24" s="84" customFormat="1">
      <c r="A105" s="13">
        <f>1+COUNT(A$2:A104)</f>
        <v>8</v>
      </c>
      <c r="B105" s="5"/>
      <c r="C105" s="84" t="s">
        <v>382</v>
      </c>
      <c r="D105" s="229"/>
      <c r="E105" s="212"/>
      <c r="F105" s="83"/>
      <c r="G105" s="83" t="str">
        <f t="shared" si="3"/>
        <v xml:space="preserve"> </v>
      </c>
      <c r="H105" s="5"/>
      <c r="I105" s="5"/>
      <c r="J105" s="5"/>
      <c r="K105" s="5"/>
      <c r="L105" s="5"/>
      <c r="M105" s="5"/>
      <c r="N105" s="5"/>
      <c r="O105" s="5"/>
      <c r="P105" s="5"/>
      <c r="Q105" s="5"/>
      <c r="R105" s="5"/>
      <c r="S105" s="5"/>
      <c r="T105" s="5"/>
      <c r="U105" s="5"/>
      <c r="V105" s="5"/>
      <c r="W105" s="5"/>
      <c r="X105" s="5"/>
    </row>
    <row r="106" spans="1:24" s="84" customFormat="1" ht="63.75">
      <c r="A106" s="13"/>
      <c r="B106" s="5"/>
      <c r="C106" s="84" t="s">
        <v>373</v>
      </c>
      <c r="D106" s="229"/>
      <c r="E106" s="212"/>
      <c r="F106" s="83"/>
      <c r="G106" s="83" t="str">
        <f t="shared" si="3"/>
        <v xml:space="preserve"> </v>
      </c>
      <c r="H106" s="5"/>
      <c r="I106" s="5"/>
      <c r="J106" s="5"/>
      <c r="K106" s="5"/>
      <c r="L106" s="5"/>
      <c r="M106" s="5"/>
      <c r="N106" s="5"/>
      <c r="O106" s="5"/>
      <c r="P106" s="5"/>
      <c r="Q106" s="5"/>
      <c r="R106" s="5"/>
      <c r="S106" s="5"/>
      <c r="T106" s="5"/>
      <c r="U106" s="5"/>
      <c r="V106" s="5"/>
      <c r="W106" s="5"/>
      <c r="X106" s="5"/>
    </row>
    <row r="107" spans="1:24" s="84" customFormat="1" ht="38.25">
      <c r="A107" s="13"/>
      <c r="B107" s="5"/>
      <c r="C107" s="84" t="s">
        <v>374</v>
      </c>
      <c r="D107" s="229"/>
      <c r="E107" s="212"/>
      <c r="F107" s="83"/>
      <c r="G107" s="83"/>
      <c r="H107" s="5"/>
      <c r="I107" s="5"/>
      <c r="J107" s="5"/>
      <c r="K107" s="5"/>
      <c r="L107" s="5"/>
      <c r="M107" s="5"/>
      <c r="N107" s="5"/>
      <c r="O107" s="5"/>
      <c r="P107" s="5"/>
      <c r="Q107" s="5"/>
      <c r="R107" s="5"/>
      <c r="S107" s="5"/>
      <c r="T107" s="5"/>
      <c r="U107" s="5"/>
      <c r="V107" s="5"/>
      <c r="W107" s="5"/>
      <c r="X107" s="5"/>
    </row>
    <row r="108" spans="1:24" s="84" customFormat="1">
      <c r="A108" s="13"/>
      <c r="B108" s="5" t="s">
        <v>20</v>
      </c>
      <c r="C108" s="84" t="s">
        <v>368</v>
      </c>
      <c r="D108" s="229"/>
      <c r="E108" s="212"/>
      <c r="F108" s="83"/>
      <c r="G108" s="83" t="str">
        <f t="shared" si="3"/>
        <v xml:space="preserve"> </v>
      </c>
      <c r="H108" s="5"/>
      <c r="I108" s="5"/>
      <c r="J108" s="5"/>
      <c r="K108" s="5"/>
      <c r="L108" s="5"/>
      <c r="M108" s="5"/>
      <c r="N108" s="5"/>
      <c r="O108" s="5"/>
      <c r="P108" s="5"/>
      <c r="Q108" s="5"/>
      <c r="R108" s="5"/>
      <c r="S108" s="5"/>
      <c r="T108" s="5"/>
      <c r="U108" s="5"/>
      <c r="V108" s="5"/>
      <c r="W108" s="5"/>
      <c r="X108" s="5"/>
    </row>
    <row r="109" spans="1:24" s="84" customFormat="1">
      <c r="A109" s="13"/>
      <c r="B109" s="5" t="s">
        <v>22</v>
      </c>
      <c r="C109" s="84" t="s">
        <v>381</v>
      </c>
      <c r="D109" s="229" t="s">
        <v>24</v>
      </c>
      <c r="E109" s="212">
        <v>2</v>
      </c>
      <c r="F109" s="83"/>
      <c r="G109" s="83">
        <f t="shared" si="3"/>
        <v>0</v>
      </c>
      <c r="H109" s="5"/>
      <c r="I109" s="5"/>
      <c r="J109" s="5"/>
      <c r="K109" s="5"/>
      <c r="L109" s="5"/>
      <c r="M109" s="5"/>
      <c r="N109" s="5"/>
      <c r="O109" s="5"/>
      <c r="P109" s="5"/>
      <c r="Q109" s="5"/>
      <c r="R109" s="5"/>
      <c r="S109" s="5"/>
      <c r="T109" s="5"/>
      <c r="U109" s="5"/>
      <c r="V109" s="5"/>
      <c r="W109" s="5"/>
      <c r="X109" s="5"/>
    </row>
    <row r="110" spans="1:24">
      <c r="G110" s="164" t="str">
        <f t="shared" ref="G110:G118" si="4">IF(E110&lt;&gt;0,E110*$F110," ")</f>
        <v xml:space="preserve"> </v>
      </c>
    </row>
    <row r="111" spans="1:24">
      <c r="A111" s="112">
        <f>1+COUNT(A$1:A110)</f>
        <v>9</v>
      </c>
      <c r="C111" s="107" t="s">
        <v>184</v>
      </c>
      <c r="F111" s="164" t="str">
        <f>IF(E111&lt;&gt;0,E111*#REF!," ")</f>
        <v xml:space="preserve"> </v>
      </c>
      <c r="G111" s="164" t="str">
        <f t="shared" si="4"/>
        <v xml:space="preserve"> </v>
      </c>
    </row>
    <row r="112" spans="1:24" ht="38.25">
      <c r="C112" s="187" t="s">
        <v>371</v>
      </c>
      <c r="F112" s="164" t="str">
        <f>IF(E112&lt;&gt;0,E112*#REF!," ")</f>
        <v xml:space="preserve"> </v>
      </c>
      <c r="G112" s="164" t="str">
        <f t="shared" si="4"/>
        <v xml:space="preserve"> </v>
      </c>
    </row>
    <row r="113" spans="1:23">
      <c r="C113" s="107" t="s">
        <v>23</v>
      </c>
      <c r="F113" s="164" t="str">
        <f>IF(E113&lt;&gt;0,E113*#REF!," ")</f>
        <v xml:space="preserve"> </v>
      </c>
      <c r="G113" s="164" t="str">
        <f t="shared" si="4"/>
        <v xml:space="preserve"> </v>
      </c>
    </row>
    <row r="114" spans="1:23">
      <c r="B114" s="113" t="s">
        <v>20</v>
      </c>
      <c r="C114" s="107" t="s">
        <v>368</v>
      </c>
      <c r="F114" s="164" t="str">
        <f>IF(E114&lt;&gt;0,E114*#REF!," ")</f>
        <v xml:space="preserve"> </v>
      </c>
      <c r="G114" s="164" t="str">
        <f t="shared" si="4"/>
        <v xml:space="preserve"> </v>
      </c>
    </row>
    <row r="115" spans="1:23">
      <c r="B115" s="113" t="s">
        <v>22</v>
      </c>
      <c r="C115" s="187" t="s">
        <v>376</v>
      </c>
      <c r="D115" s="234" t="s">
        <v>24</v>
      </c>
      <c r="E115" s="217">
        <v>2</v>
      </c>
      <c r="G115" s="164">
        <f t="shared" si="4"/>
        <v>0</v>
      </c>
    </row>
    <row r="116" spans="1:23" s="119" customFormat="1">
      <c r="A116" s="112"/>
      <c r="B116" s="113"/>
      <c r="C116" s="107"/>
      <c r="D116" s="234"/>
      <c r="E116" s="217"/>
      <c r="F116" s="164"/>
      <c r="G116" s="164" t="str">
        <f t="shared" si="4"/>
        <v xml:space="preserve"> </v>
      </c>
      <c r="H116" s="105"/>
      <c r="I116" s="105"/>
      <c r="J116" s="105"/>
      <c r="K116" s="105"/>
      <c r="L116" s="105"/>
      <c r="M116" s="105"/>
      <c r="N116" s="105"/>
      <c r="O116" s="105"/>
      <c r="P116" s="105"/>
      <c r="Q116" s="105"/>
      <c r="R116" s="105"/>
      <c r="S116" s="105"/>
      <c r="T116" s="105"/>
      <c r="U116" s="105"/>
      <c r="V116" s="105"/>
      <c r="W116" s="107"/>
    </row>
    <row r="117" spans="1:23" s="119" customFormat="1">
      <c r="A117" s="112">
        <f>1+COUNT(A$1:A116)</f>
        <v>10</v>
      </c>
      <c r="B117" s="113"/>
      <c r="C117" s="107" t="s">
        <v>185</v>
      </c>
      <c r="D117" s="234"/>
      <c r="E117" s="217"/>
      <c r="F117" s="164"/>
      <c r="G117" s="164" t="str">
        <f t="shared" si="4"/>
        <v xml:space="preserve"> </v>
      </c>
      <c r="H117" s="105"/>
      <c r="I117" s="105"/>
      <c r="J117" s="105"/>
      <c r="K117" s="105"/>
      <c r="L117" s="105"/>
      <c r="M117" s="105"/>
      <c r="N117" s="105"/>
      <c r="O117" s="105"/>
      <c r="P117" s="105"/>
      <c r="Q117" s="105"/>
      <c r="R117" s="105"/>
      <c r="S117" s="105"/>
      <c r="T117" s="105"/>
      <c r="U117" s="105"/>
      <c r="V117" s="105"/>
      <c r="W117" s="107"/>
    </row>
    <row r="118" spans="1:23" s="119" customFormat="1" ht="38.25">
      <c r="A118" s="112"/>
      <c r="B118" s="113"/>
      <c r="C118" s="107" t="s">
        <v>186</v>
      </c>
      <c r="D118" s="234"/>
      <c r="E118" s="217"/>
      <c r="F118" s="164"/>
      <c r="G118" s="164" t="str">
        <f t="shared" si="4"/>
        <v xml:space="preserve"> </v>
      </c>
      <c r="H118" s="105"/>
      <c r="I118" s="105"/>
      <c r="J118" s="105"/>
      <c r="K118" s="105"/>
      <c r="L118" s="105"/>
      <c r="M118" s="105"/>
      <c r="N118" s="105"/>
      <c r="O118" s="105"/>
      <c r="P118" s="105"/>
      <c r="Q118" s="105"/>
      <c r="R118" s="105"/>
      <c r="S118" s="105"/>
      <c r="T118" s="105"/>
      <c r="U118" s="105"/>
      <c r="V118" s="105"/>
      <c r="W118" s="107"/>
    </row>
    <row r="119" spans="1:23" s="119" customFormat="1">
      <c r="A119" s="112"/>
      <c r="B119" s="113"/>
      <c r="C119" s="107" t="s">
        <v>23</v>
      </c>
      <c r="D119" s="234"/>
      <c r="E119" s="217"/>
      <c r="F119" s="164"/>
      <c r="G119" s="164" t="str">
        <f t="shared" ref="G119:G165" si="5">IF(E119&lt;&gt;0,E119*$F119," ")</f>
        <v xml:space="preserve"> </v>
      </c>
      <c r="H119" s="105"/>
      <c r="I119" s="105"/>
      <c r="J119" s="105"/>
      <c r="K119" s="105"/>
      <c r="L119" s="105"/>
      <c r="M119" s="105"/>
      <c r="N119" s="105"/>
      <c r="O119" s="105"/>
      <c r="P119" s="105"/>
      <c r="Q119" s="105"/>
      <c r="R119" s="105"/>
      <c r="S119" s="105"/>
      <c r="T119" s="105"/>
      <c r="U119" s="105"/>
      <c r="V119" s="105"/>
      <c r="W119" s="107"/>
    </row>
    <row r="120" spans="1:23" s="119" customFormat="1">
      <c r="A120" s="112"/>
      <c r="B120" s="113" t="s">
        <v>25</v>
      </c>
      <c r="C120" s="107" t="s">
        <v>187</v>
      </c>
      <c r="D120" s="234"/>
      <c r="E120" s="217"/>
      <c r="F120" s="164"/>
      <c r="G120" s="164" t="str">
        <f t="shared" si="5"/>
        <v xml:space="preserve"> </v>
      </c>
      <c r="H120" s="105"/>
      <c r="I120" s="105"/>
      <c r="J120" s="105"/>
      <c r="K120" s="105"/>
      <c r="L120" s="105"/>
      <c r="M120" s="105"/>
      <c r="N120" s="105"/>
      <c r="O120" s="105"/>
      <c r="P120" s="105"/>
      <c r="Q120" s="105"/>
      <c r="R120" s="105"/>
      <c r="S120" s="105"/>
      <c r="T120" s="105"/>
      <c r="U120" s="105"/>
      <c r="V120" s="105"/>
      <c r="W120" s="107"/>
    </row>
    <row r="121" spans="1:23" s="119" customFormat="1">
      <c r="A121" s="112"/>
      <c r="B121" s="113" t="s">
        <v>26</v>
      </c>
      <c r="C121" s="107" t="s">
        <v>188</v>
      </c>
      <c r="D121" s="234" t="s">
        <v>28</v>
      </c>
      <c r="E121" s="217">
        <v>1</v>
      </c>
      <c r="F121" s="164"/>
      <c r="G121" s="164">
        <f t="shared" si="5"/>
        <v>0</v>
      </c>
      <c r="H121" s="105"/>
      <c r="I121" s="105"/>
      <c r="J121" s="105"/>
      <c r="K121" s="105"/>
      <c r="L121" s="105"/>
      <c r="M121" s="105"/>
      <c r="N121" s="105"/>
      <c r="O121" s="105"/>
      <c r="P121" s="105"/>
      <c r="Q121" s="105"/>
      <c r="R121" s="105"/>
      <c r="S121" s="105"/>
      <c r="T121" s="105"/>
      <c r="U121" s="105"/>
      <c r="V121" s="105"/>
      <c r="W121" s="107"/>
    </row>
    <row r="122" spans="1:23" s="119" customFormat="1">
      <c r="A122" s="112"/>
      <c r="B122" s="113" t="s">
        <v>26</v>
      </c>
      <c r="C122" s="107" t="s">
        <v>189</v>
      </c>
      <c r="D122" s="234" t="s">
        <v>28</v>
      </c>
      <c r="E122" s="217">
        <v>2</v>
      </c>
      <c r="F122" s="164"/>
      <c r="G122" s="164">
        <f t="shared" si="5"/>
        <v>0</v>
      </c>
      <c r="H122" s="105"/>
      <c r="I122" s="105"/>
      <c r="J122" s="105"/>
      <c r="K122" s="105"/>
      <c r="L122" s="105"/>
      <c r="M122" s="105"/>
      <c r="N122" s="105"/>
      <c r="O122" s="105"/>
      <c r="P122" s="105"/>
      <c r="Q122" s="105"/>
      <c r="R122" s="105"/>
      <c r="S122" s="105"/>
      <c r="T122" s="105"/>
      <c r="U122" s="105"/>
      <c r="V122" s="105"/>
      <c r="W122" s="107"/>
    </row>
    <row r="123" spans="1:23" s="119" customFormat="1">
      <c r="A123" s="112"/>
      <c r="B123" s="113"/>
      <c r="C123" s="107"/>
      <c r="D123" s="234"/>
      <c r="E123" s="217"/>
      <c r="F123" s="164"/>
      <c r="G123" s="164" t="str">
        <f t="shared" si="5"/>
        <v xml:space="preserve"> </v>
      </c>
      <c r="H123" s="105"/>
      <c r="I123" s="105"/>
      <c r="J123" s="105"/>
      <c r="K123" s="105"/>
      <c r="L123" s="105"/>
      <c r="M123" s="105"/>
      <c r="N123" s="105"/>
      <c r="O123" s="105"/>
      <c r="P123" s="105"/>
      <c r="Q123" s="105"/>
      <c r="R123" s="105"/>
      <c r="S123" s="105"/>
      <c r="T123" s="105"/>
      <c r="U123" s="105"/>
      <c r="V123" s="105"/>
      <c r="W123" s="107"/>
    </row>
    <row r="124" spans="1:23" s="119" customFormat="1">
      <c r="A124" s="112">
        <f>1+COUNT(A$1:A123)</f>
        <v>11</v>
      </c>
      <c r="B124" s="113"/>
      <c r="C124" s="107" t="s">
        <v>190</v>
      </c>
      <c r="D124" s="234"/>
      <c r="E124" s="217"/>
      <c r="F124" s="164"/>
      <c r="G124" s="164" t="str">
        <f t="shared" si="5"/>
        <v xml:space="preserve"> </v>
      </c>
      <c r="H124" s="105"/>
      <c r="I124" s="105"/>
      <c r="J124" s="105"/>
      <c r="K124" s="105"/>
      <c r="L124" s="105"/>
      <c r="M124" s="105"/>
      <c r="N124" s="105"/>
      <c r="O124" s="105"/>
      <c r="P124" s="105"/>
      <c r="Q124" s="105"/>
      <c r="R124" s="105"/>
      <c r="S124" s="105"/>
      <c r="T124" s="105"/>
      <c r="U124" s="105"/>
      <c r="V124" s="105"/>
      <c r="W124" s="107"/>
    </row>
    <row r="125" spans="1:23" s="119" customFormat="1" ht="25.5">
      <c r="A125" s="112"/>
      <c r="B125" s="113"/>
      <c r="C125" s="107" t="s">
        <v>191</v>
      </c>
      <c r="D125" s="234"/>
      <c r="E125" s="217"/>
      <c r="F125" s="164"/>
      <c r="G125" s="164" t="str">
        <f t="shared" si="5"/>
        <v xml:space="preserve"> </v>
      </c>
      <c r="H125" s="105"/>
      <c r="I125" s="105"/>
      <c r="J125" s="105"/>
      <c r="K125" s="105"/>
      <c r="L125" s="105"/>
      <c r="M125" s="105"/>
      <c r="N125" s="105"/>
      <c r="O125" s="105"/>
      <c r="P125" s="105"/>
      <c r="Q125" s="105"/>
      <c r="R125" s="105"/>
      <c r="S125" s="105"/>
      <c r="T125" s="105"/>
      <c r="U125" s="105"/>
      <c r="V125" s="105"/>
      <c r="W125" s="107"/>
    </row>
    <row r="126" spans="1:23" s="119" customFormat="1">
      <c r="A126" s="112"/>
      <c r="B126" s="113"/>
      <c r="C126" s="107" t="s">
        <v>23</v>
      </c>
      <c r="D126" s="234"/>
      <c r="E126" s="217"/>
      <c r="F126" s="164"/>
      <c r="G126" s="164" t="str">
        <f t="shared" si="5"/>
        <v xml:space="preserve"> </v>
      </c>
      <c r="H126" s="105"/>
      <c r="I126" s="105"/>
      <c r="J126" s="105"/>
      <c r="K126" s="105"/>
      <c r="L126" s="105"/>
      <c r="M126" s="105"/>
      <c r="N126" s="105"/>
      <c r="O126" s="105"/>
      <c r="P126" s="105"/>
      <c r="Q126" s="105"/>
      <c r="R126" s="105"/>
      <c r="S126" s="105"/>
      <c r="T126" s="105"/>
      <c r="U126" s="105"/>
      <c r="V126" s="105"/>
      <c r="W126" s="107"/>
    </row>
    <row r="127" spans="1:23" s="119" customFormat="1">
      <c r="A127" s="112"/>
      <c r="B127" s="113" t="s">
        <v>20</v>
      </c>
      <c r="C127" s="107" t="s">
        <v>192</v>
      </c>
      <c r="D127" s="234"/>
      <c r="E127" s="217"/>
      <c r="F127" s="164"/>
      <c r="G127" s="164" t="str">
        <f t="shared" si="5"/>
        <v xml:space="preserve"> </v>
      </c>
      <c r="H127" s="105"/>
      <c r="I127" s="105"/>
      <c r="J127" s="105"/>
      <c r="K127" s="105"/>
      <c r="L127" s="105"/>
      <c r="M127" s="105"/>
      <c r="N127" s="105"/>
      <c r="O127" s="105"/>
      <c r="P127" s="105"/>
      <c r="Q127" s="105"/>
      <c r="R127" s="105"/>
      <c r="S127" s="105"/>
      <c r="T127" s="105"/>
      <c r="U127" s="105"/>
      <c r="V127" s="105"/>
      <c r="W127" s="107"/>
    </row>
    <row r="128" spans="1:23" s="119" customFormat="1">
      <c r="A128" s="112"/>
      <c r="B128" s="113" t="s">
        <v>22</v>
      </c>
      <c r="C128" s="107" t="s">
        <v>193</v>
      </c>
      <c r="D128" s="234" t="s">
        <v>28</v>
      </c>
      <c r="E128" s="217">
        <v>1</v>
      </c>
      <c r="F128" s="164"/>
      <c r="G128" s="164">
        <f t="shared" si="5"/>
        <v>0</v>
      </c>
      <c r="H128" s="105"/>
      <c r="I128" s="105"/>
      <c r="J128" s="105"/>
      <c r="K128" s="105"/>
      <c r="L128" s="105"/>
      <c r="M128" s="105"/>
      <c r="N128" s="105"/>
      <c r="O128" s="105"/>
      <c r="P128" s="105"/>
      <c r="Q128" s="105"/>
      <c r="R128" s="105"/>
      <c r="S128" s="105"/>
      <c r="T128" s="105"/>
      <c r="U128" s="105"/>
      <c r="V128" s="105"/>
      <c r="W128" s="107"/>
    </row>
    <row r="129" spans="1:23" s="119" customFormat="1">
      <c r="A129" s="112"/>
      <c r="B129" s="113" t="s">
        <v>22</v>
      </c>
      <c r="C129" s="107" t="s">
        <v>194</v>
      </c>
      <c r="D129" s="234" t="s">
        <v>28</v>
      </c>
      <c r="E129" s="217">
        <v>1</v>
      </c>
      <c r="F129" s="164"/>
      <c r="G129" s="164">
        <f t="shared" si="5"/>
        <v>0</v>
      </c>
      <c r="H129" s="105"/>
      <c r="I129" s="105"/>
      <c r="J129" s="105"/>
      <c r="K129" s="105"/>
      <c r="L129" s="105"/>
      <c r="M129" s="105"/>
      <c r="N129" s="105"/>
      <c r="O129" s="105"/>
      <c r="P129" s="105"/>
      <c r="Q129" s="105"/>
      <c r="R129" s="105"/>
      <c r="S129" s="105"/>
      <c r="T129" s="105"/>
      <c r="U129" s="105"/>
      <c r="V129" s="105"/>
      <c r="W129" s="107"/>
    </row>
    <row r="130" spans="1:23" s="23" customFormat="1">
      <c r="A130" s="28"/>
      <c r="C130" s="24"/>
      <c r="D130" s="227"/>
      <c r="E130" s="210"/>
      <c r="F130" s="30"/>
      <c r="G130" s="30" t="str">
        <f t="shared" ref="G130:G135" si="6">IF(E130&lt;&gt;0,E130*F130," ")</f>
        <v xml:space="preserve"> </v>
      </c>
    </row>
    <row r="131" spans="1:23" s="23" customFormat="1">
      <c r="A131" s="28">
        <f>1+COUNT(A$3:A130)</f>
        <v>12</v>
      </c>
      <c r="C131" s="24" t="s">
        <v>394</v>
      </c>
      <c r="D131" s="227"/>
      <c r="E131" s="210"/>
      <c r="F131" s="30"/>
      <c r="G131" s="30" t="str">
        <f t="shared" si="6"/>
        <v xml:space="preserve"> </v>
      </c>
    </row>
    <row r="132" spans="1:23" s="23" customFormat="1" ht="38.25">
      <c r="A132" s="28"/>
      <c r="C132" s="24" t="s">
        <v>395</v>
      </c>
      <c r="D132" s="227"/>
      <c r="E132" s="210"/>
      <c r="F132" s="30"/>
      <c r="G132" s="30" t="str">
        <f t="shared" si="6"/>
        <v xml:space="preserve"> </v>
      </c>
    </row>
    <row r="133" spans="1:23" s="23" customFormat="1">
      <c r="A133" s="28"/>
      <c r="C133" s="24" t="s">
        <v>23</v>
      </c>
      <c r="D133" s="227"/>
      <c r="E133" s="210"/>
      <c r="F133" s="30"/>
      <c r="G133" s="30" t="str">
        <f t="shared" si="6"/>
        <v xml:space="preserve"> </v>
      </c>
    </row>
    <row r="134" spans="1:23" s="23" customFormat="1">
      <c r="A134" s="28"/>
      <c r="B134" s="23" t="s">
        <v>25</v>
      </c>
      <c r="C134" s="24"/>
      <c r="D134" s="227"/>
      <c r="E134" s="210"/>
      <c r="F134" s="30"/>
      <c r="G134" s="30" t="str">
        <f t="shared" si="6"/>
        <v xml:space="preserve"> </v>
      </c>
    </row>
    <row r="135" spans="1:23" s="23" customFormat="1">
      <c r="A135" s="28"/>
      <c r="C135" s="24" t="s">
        <v>397</v>
      </c>
      <c r="D135" s="227" t="s">
        <v>24</v>
      </c>
      <c r="E135" s="210">
        <v>5</v>
      </c>
      <c r="F135" s="30"/>
      <c r="G135" s="30">
        <f t="shared" si="6"/>
        <v>0</v>
      </c>
    </row>
    <row r="136" spans="1:23" s="23" customFormat="1">
      <c r="A136" s="28"/>
      <c r="C136" s="24" t="s">
        <v>396</v>
      </c>
      <c r="D136" s="227" t="s">
        <v>24</v>
      </c>
      <c r="E136" s="210">
        <v>11</v>
      </c>
      <c r="F136" s="30"/>
      <c r="G136" s="30">
        <f>IF(E136&lt;&gt;0,E136*F136," ")</f>
        <v>0</v>
      </c>
    </row>
    <row r="137" spans="1:23">
      <c r="G137" s="164" t="str">
        <f t="shared" si="5"/>
        <v xml:space="preserve"> </v>
      </c>
    </row>
    <row r="138" spans="1:23" s="119" customFormat="1">
      <c r="A138" s="112">
        <f>1+COUNT(A$1:A137)</f>
        <v>13</v>
      </c>
      <c r="B138" s="113"/>
      <c r="C138" s="187" t="s">
        <v>387</v>
      </c>
      <c r="D138" s="234"/>
      <c r="E138" s="217"/>
      <c r="F138" s="164"/>
      <c r="G138" s="164" t="str">
        <f t="shared" si="5"/>
        <v xml:space="preserve"> </v>
      </c>
      <c r="H138" s="105"/>
      <c r="I138" s="105"/>
      <c r="J138" s="105"/>
      <c r="K138" s="105"/>
      <c r="L138" s="105"/>
      <c r="M138" s="105"/>
      <c r="N138" s="105"/>
      <c r="O138" s="105"/>
      <c r="P138" s="105"/>
      <c r="Q138" s="105"/>
      <c r="R138" s="105"/>
      <c r="S138" s="105"/>
      <c r="T138" s="105"/>
      <c r="U138" s="105"/>
      <c r="V138" s="105"/>
      <c r="W138" s="107"/>
    </row>
    <row r="139" spans="1:23" s="119" customFormat="1" ht="102">
      <c r="A139" s="112"/>
      <c r="B139" s="113"/>
      <c r="C139" s="187" t="s">
        <v>388</v>
      </c>
      <c r="D139" s="234"/>
      <c r="E139" s="217"/>
      <c r="F139" s="164"/>
      <c r="G139" s="164" t="str">
        <f t="shared" si="5"/>
        <v xml:space="preserve"> </v>
      </c>
      <c r="H139" s="105"/>
      <c r="I139" s="105"/>
      <c r="J139" s="105"/>
      <c r="K139" s="105"/>
      <c r="L139" s="105"/>
      <c r="M139" s="105"/>
      <c r="N139" s="105"/>
      <c r="O139" s="105"/>
      <c r="P139" s="105"/>
      <c r="Q139" s="105"/>
      <c r="R139" s="105"/>
      <c r="S139" s="105"/>
      <c r="T139" s="105"/>
      <c r="U139" s="105"/>
      <c r="V139" s="105"/>
      <c r="W139" s="107"/>
    </row>
    <row r="140" spans="1:23" s="119" customFormat="1">
      <c r="A140" s="112"/>
      <c r="B140" s="113" t="s">
        <v>22</v>
      </c>
      <c r="C140" s="107" t="s">
        <v>195</v>
      </c>
      <c r="D140" s="234"/>
      <c r="E140" s="217"/>
      <c r="F140" s="164"/>
      <c r="G140" s="164" t="str">
        <f t="shared" si="5"/>
        <v xml:space="preserve"> </v>
      </c>
      <c r="H140" s="105"/>
      <c r="I140" s="105"/>
      <c r="J140" s="105"/>
      <c r="K140" s="105"/>
      <c r="L140" s="105"/>
      <c r="M140" s="105"/>
      <c r="N140" s="105"/>
      <c r="O140" s="105"/>
      <c r="P140" s="105"/>
      <c r="Q140" s="105"/>
      <c r="R140" s="105"/>
      <c r="S140" s="105"/>
      <c r="T140" s="105"/>
      <c r="U140" s="105"/>
      <c r="V140" s="105"/>
      <c r="W140" s="107"/>
    </row>
    <row r="141" spans="1:23" s="119" customFormat="1">
      <c r="A141" s="112"/>
      <c r="B141" s="113"/>
      <c r="C141" s="107" t="s">
        <v>23</v>
      </c>
      <c r="D141" s="234" t="s">
        <v>32</v>
      </c>
      <c r="E141" s="217">
        <v>1030</v>
      </c>
      <c r="F141" s="164"/>
      <c r="G141" s="164">
        <f t="shared" si="5"/>
        <v>0</v>
      </c>
      <c r="H141" s="105"/>
      <c r="I141" s="105"/>
      <c r="J141" s="105"/>
      <c r="K141" s="105"/>
      <c r="L141" s="105"/>
      <c r="M141" s="105"/>
      <c r="N141" s="105"/>
      <c r="O141" s="105"/>
      <c r="P141" s="105"/>
      <c r="Q141" s="105"/>
      <c r="R141" s="105"/>
      <c r="S141" s="105"/>
      <c r="T141" s="105"/>
      <c r="U141" s="105"/>
      <c r="V141" s="105"/>
      <c r="W141" s="107"/>
    </row>
    <row r="142" spans="1:23" s="119" customFormat="1">
      <c r="A142" s="112"/>
      <c r="B142" s="113"/>
      <c r="C142" s="107"/>
      <c r="D142" s="234"/>
      <c r="E142" s="217"/>
      <c r="F142" s="164"/>
      <c r="G142" s="164" t="str">
        <f t="shared" si="5"/>
        <v xml:space="preserve"> </v>
      </c>
      <c r="H142" s="105"/>
      <c r="I142" s="105"/>
      <c r="J142" s="105"/>
      <c r="K142" s="105"/>
      <c r="L142" s="105"/>
      <c r="M142" s="105"/>
      <c r="N142" s="105"/>
      <c r="O142" s="105"/>
      <c r="P142" s="105"/>
      <c r="Q142" s="105"/>
      <c r="R142" s="105"/>
      <c r="S142" s="105"/>
      <c r="T142" s="105"/>
      <c r="U142" s="105"/>
      <c r="V142" s="105"/>
      <c r="W142" s="107"/>
    </row>
    <row r="143" spans="1:23">
      <c r="A143" s="112">
        <f>1+COUNT(A$1:A142)</f>
        <v>14</v>
      </c>
      <c r="C143" s="107" t="s">
        <v>85</v>
      </c>
      <c r="G143" s="164" t="str">
        <f t="shared" si="5"/>
        <v xml:space="preserve"> </v>
      </c>
    </row>
    <row r="144" spans="1:23" ht="51">
      <c r="C144" s="107" t="s">
        <v>86</v>
      </c>
      <c r="G144" s="164" t="str">
        <f t="shared" si="5"/>
        <v xml:space="preserve"> </v>
      </c>
    </row>
    <row r="145" spans="1:23">
      <c r="B145" s="113" t="s">
        <v>20</v>
      </c>
      <c r="C145" s="107" t="s">
        <v>50</v>
      </c>
      <c r="G145" s="164" t="str">
        <f t="shared" si="5"/>
        <v xml:space="preserve"> </v>
      </c>
    </row>
    <row r="146" spans="1:23">
      <c r="B146" s="113" t="s">
        <v>22</v>
      </c>
      <c r="C146" s="107" t="s">
        <v>196</v>
      </c>
      <c r="D146" s="234" t="s">
        <v>12</v>
      </c>
      <c r="E146" s="217">
        <v>57</v>
      </c>
      <c r="G146" s="164">
        <f t="shared" si="5"/>
        <v>0</v>
      </c>
    </row>
    <row r="147" spans="1:23" s="119" customFormat="1">
      <c r="A147" s="112"/>
      <c r="B147" s="113"/>
      <c r="C147" s="107"/>
      <c r="D147" s="234"/>
      <c r="E147" s="217"/>
      <c r="F147" s="164"/>
      <c r="G147" s="164" t="str">
        <f t="shared" si="5"/>
        <v xml:space="preserve"> </v>
      </c>
      <c r="H147" s="105"/>
      <c r="I147" s="105"/>
      <c r="J147" s="105"/>
      <c r="K147" s="105"/>
      <c r="L147" s="105"/>
      <c r="M147" s="105"/>
      <c r="N147" s="105"/>
      <c r="O147" s="105"/>
      <c r="P147" s="105"/>
      <c r="Q147" s="105"/>
      <c r="R147" s="105"/>
      <c r="S147" s="105"/>
      <c r="T147" s="105"/>
      <c r="U147" s="105"/>
      <c r="V147" s="105"/>
      <c r="W147" s="107"/>
    </row>
    <row r="148" spans="1:23">
      <c r="A148" s="112">
        <f>1+COUNT(A$1:A147)</f>
        <v>15</v>
      </c>
      <c r="C148" s="107" t="s">
        <v>197</v>
      </c>
      <c r="G148" s="164" t="str">
        <f t="shared" si="5"/>
        <v xml:space="preserve"> </v>
      </c>
    </row>
    <row r="149" spans="1:23" ht="63.75">
      <c r="C149" s="187" t="s">
        <v>383</v>
      </c>
      <c r="G149" s="164" t="str">
        <f t="shared" si="5"/>
        <v xml:space="preserve"> </v>
      </c>
    </row>
    <row r="150" spans="1:23">
      <c r="C150" s="107" t="s">
        <v>27</v>
      </c>
      <c r="G150" s="164" t="str">
        <f t="shared" si="5"/>
        <v xml:space="preserve"> </v>
      </c>
    </row>
    <row r="151" spans="1:23">
      <c r="B151" s="113" t="s">
        <v>20</v>
      </c>
      <c r="C151" s="107" t="s">
        <v>198</v>
      </c>
      <c r="G151" s="164" t="str">
        <f t="shared" si="5"/>
        <v xml:space="preserve"> </v>
      </c>
    </row>
    <row r="152" spans="1:23">
      <c r="B152" s="113" t="s">
        <v>22</v>
      </c>
      <c r="C152" s="107" t="s">
        <v>199</v>
      </c>
      <c r="D152" s="234" t="s">
        <v>12</v>
      </c>
      <c r="E152" s="217">
        <v>25</v>
      </c>
      <c r="G152" s="164">
        <f t="shared" si="5"/>
        <v>0</v>
      </c>
    </row>
    <row r="153" spans="1:23">
      <c r="G153" s="164" t="str">
        <f t="shared" si="5"/>
        <v xml:space="preserve"> </v>
      </c>
    </row>
    <row r="154" spans="1:23" s="119" customFormat="1">
      <c r="A154" s="112">
        <f>1+COUNT(A$1:A153)</f>
        <v>16</v>
      </c>
      <c r="B154" s="113"/>
      <c r="C154" s="107" t="s">
        <v>200</v>
      </c>
      <c r="D154" s="234"/>
      <c r="E154" s="217"/>
      <c r="F154" s="164"/>
      <c r="G154" s="164" t="str">
        <f t="shared" si="5"/>
        <v xml:space="preserve"> </v>
      </c>
      <c r="H154" s="105"/>
      <c r="I154" s="105"/>
      <c r="J154" s="105"/>
      <c r="K154" s="105"/>
      <c r="L154" s="105"/>
      <c r="M154" s="105"/>
      <c r="N154" s="105"/>
      <c r="O154" s="105"/>
      <c r="P154" s="105"/>
      <c r="Q154" s="105"/>
      <c r="R154" s="105"/>
      <c r="S154" s="105"/>
      <c r="T154" s="105"/>
      <c r="U154" s="105"/>
      <c r="V154" s="105"/>
      <c r="W154" s="107"/>
    </row>
    <row r="155" spans="1:23" s="119" customFormat="1" ht="38.25">
      <c r="A155" s="112"/>
      <c r="B155" s="113"/>
      <c r="C155" s="187" t="s">
        <v>384</v>
      </c>
      <c r="D155" s="234"/>
      <c r="E155" s="217"/>
      <c r="F155" s="164"/>
      <c r="G155" s="164" t="str">
        <f t="shared" si="5"/>
        <v xml:space="preserve"> </v>
      </c>
      <c r="H155" s="105"/>
      <c r="I155" s="105"/>
      <c r="J155" s="105"/>
      <c r="K155" s="105"/>
      <c r="L155" s="105"/>
      <c r="M155" s="105"/>
      <c r="N155" s="105"/>
      <c r="O155" s="105"/>
      <c r="P155" s="105"/>
      <c r="Q155" s="105"/>
      <c r="R155" s="105"/>
      <c r="S155" s="105"/>
      <c r="T155" s="105"/>
      <c r="U155" s="105"/>
      <c r="V155" s="105"/>
      <c r="W155" s="107"/>
    </row>
    <row r="156" spans="1:23" s="119" customFormat="1">
      <c r="A156" s="112"/>
      <c r="B156" s="113" t="s">
        <v>26</v>
      </c>
      <c r="C156" s="187" t="s">
        <v>201</v>
      </c>
      <c r="D156" s="234"/>
      <c r="E156" s="217"/>
      <c r="F156" s="164"/>
      <c r="G156" s="164" t="str">
        <f t="shared" si="5"/>
        <v xml:space="preserve"> </v>
      </c>
      <c r="H156" s="105"/>
      <c r="I156" s="105"/>
      <c r="J156" s="105"/>
      <c r="K156" s="105"/>
      <c r="L156" s="105"/>
      <c r="M156" s="105"/>
      <c r="N156" s="105"/>
      <c r="O156" s="105"/>
      <c r="P156" s="105"/>
      <c r="Q156" s="105"/>
      <c r="R156" s="105"/>
      <c r="S156" s="105"/>
      <c r="T156" s="105"/>
      <c r="U156" s="105"/>
      <c r="V156" s="105"/>
      <c r="W156" s="107"/>
    </row>
    <row r="157" spans="1:23" s="119" customFormat="1">
      <c r="A157" s="112"/>
      <c r="B157" s="113"/>
      <c r="C157" s="107" t="s">
        <v>23</v>
      </c>
      <c r="D157" s="234" t="s">
        <v>12</v>
      </c>
      <c r="E157" s="217">
        <v>25</v>
      </c>
      <c r="F157" s="164"/>
      <c r="G157" s="164">
        <f t="shared" si="5"/>
        <v>0</v>
      </c>
      <c r="H157" s="105"/>
      <c r="I157" s="105"/>
      <c r="J157" s="105"/>
      <c r="K157" s="105"/>
      <c r="L157" s="105"/>
      <c r="M157" s="105"/>
      <c r="N157" s="105"/>
      <c r="O157" s="105"/>
      <c r="P157" s="105"/>
      <c r="Q157" s="105"/>
      <c r="R157" s="105"/>
      <c r="S157" s="105"/>
      <c r="T157" s="105"/>
      <c r="U157" s="105"/>
      <c r="V157" s="105"/>
      <c r="W157" s="107"/>
    </row>
    <row r="158" spans="1:23" s="119" customFormat="1">
      <c r="A158" s="112"/>
      <c r="B158" s="113"/>
      <c r="C158" s="107"/>
      <c r="D158" s="234"/>
      <c r="E158" s="217"/>
      <c r="F158" s="164"/>
      <c r="G158" s="164" t="str">
        <f t="shared" si="5"/>
        <v xml:space="preserve"> </v>
      </c>
      <c r="H158" s="105"/>
      <c r="I158" s="105"/>
      <c r="J158" s="105"/>
      <c r="K158" s="105"/>
      <c r="L158" s="105"/>
      <c r="M158" s="105"/>
      <c r="N158" s="105"/>
      <c r="O158" s="105"/>
      <c r="P158" s="105"/>
      <c r="Q158" s="105"/>
      <c r="R158" s="105"/>
      <c r="S158" s="105"/>
      <c r="T158" s="105"/>
      <c r="U158" s="105"/>
      <c r="V158" s="105"/>
      <c r="W158" s="107"/>
    </row>
    <row r="159" spans="1:23" s="119" customFormat="1">
      <c r="A159" s="112">
        <f>1+COUNT(A$1:A158)</f>
        <v>17</v>
      </c>
      <c r="B159" s="113"/>
      <c r="C159" s="107" t="s">
        <v>31</v>
      </c>
      <c r="D159" s="234"/>
      <c r="E159" s="217"/>
      <c r="F159" s="164"/>
      <c r="G159" s="164" t="str">
        <f t="shared" si="5"/>
        <v xml:space="preserve"> </v>
      </c>
      <c r="H159" s="105"/>
      <c r="I159" s="105"/>
      <c r="J159" s="105"/>
      <c r="K159" s="105"/>
      <c r="L159" s="105"/>
      <c r="M159" s="105"/>
      <c r="N159" s="105"/>
      <c r="O159" s="105"/>
      <c r="P159" s="105"/>
      <c r="Q159" s="105"/>
      <c r="R159" s="105"/>
      <c r="S159" s="105"/>
      <c r="T159" s="105"/>
      <c r="U159" s="105"/>
      <c r="V159" s="105"/>
      <c r="W159" s="107"/>
    </row>
    <row r="160" spans="1:23" s="119" customFormat="1" ht="89.25">
      <c r="A160" s="112"/>
      <c r="B160" s="113"/>
      <c r="C160" s="107" t="s">
        <v>202</v>
      </c>
      <c r="D160" s="234"/>
      <c r="E160" s="217"/>
      <c r="F160" s="164"/>
      <c r="G160" s="164" t="str">
        <f t="shared" si="5"/>
        <v xml:space="preserve"> </v>
      </c>
      <c r="H160" s="105"/>
      <c r="I160" s="105"/>
      <c r="J160" s="105"/>
      <c r="K160" s="105"/>
      <c r="L160" s="105"/>
      <c r="M160" s="105"/>
      <c r="N160" s="105"/>
      <c r="O160" s="105"/>
      <c r="P160" s="105"/>
      <c r="Q160" s="105"/>
      <c r="R160" s="105"/>
      <c r="S160" s="105"/>
      <c r="T160" s="105"/>
      <c r="U160" s="105"/>
      <c r="V160" s="105"/>
      <c r="W160" s="107"/>
    </row>
    <row r="161" spans="1:23" s="119" customFormat="1">
      <c r="A161" s="112"/>
      <c r="B161" s="113"/>
      <c r="C161" s="107" t="s">
        <v>27</v>
      </c>
      <c r="D161" s="234" t="s">
        <v>32</v>
      </c>
      <c r="E161" s="217">
        <v>750</v>
      </c>
      <c r="F161" s="164"/>
      <c r="G161" s="164">
        <f t="shared" si="5"/>
        <v>0</v>
      </c>
      <c r="H161" s="105"/>
      <c r="I161" s="105"/>
      <c r="J161" s="105"/>
      <c r="K161" s="105"/>
      <c r="L161" s="105"/>
      <c r="M161" s="105"/>
      <c r="N161" s="105"/>
      <c r="O161" s="105"/>
      <c r="P161" s="105"/>
      <c r="Q161" s="105"/>
      <c r="R161" s="105"/>
      <c r="S161" s="105"/>
      <c r="T161" s="105"/>
      <c r="U161" s="105"/>
      <c r="V161" s="105"/>
      <c r="W161" s="107"/>
    </row>
    <row r="162" spans="1:23" s="119" customFormat="1">
      <c r="A162" s="112"/>
      <c r="B162" s="113"/>
      <c r="C162" s="107"/>
      <c r="D162" s="234"/>
      <c r="E162" s="217"/>
      <c r="F162" s="164"/>
      <c r="G162" s="164" t="str">
        <f t="shared" si="5"/>
        <v xml:space="preserve"> </v>
      </c>
      <c r="H162" s="105"/>
      <c r="I162" s="105"/>
      <c r="J162" s="105"/>
      <c r="K162" s="105"/>
      <c r="L162" s="105"/>
      <c r="M162" s="105"/>
      <c r="N162" s="105"/>
      <c r="O162" s="105"/>
      <c r="P162" s="105"/>
      <c r="Q162" s="105"/>
      <c r="R162" s="105"/>
      <c r="S162" s="105"/>
      <c r="T162" s="105"/>
      <c r="U162" s="105"/>
      <c r="V162" s="105"/>
      <c r="W162" s="107"/>
    </row>
    <row r="163" spans="1:23" s="119" customFormat="1">
      <c r="A163" s="112">
        <f>1+COUNT(A$1:A162)</f>
        <v>18</v>
      </c>
      <c r="B163" s="113"/>
      <c r="C163" s="187" t="s">
        <v>403</v>
      </c>
      <c r="D163" s="234"/>
      <c r="E163" s="217"/>
      <c r="F163" s="164"/>
      <c r="G163" s="164" t="str">
        <f t="shared" si="5"/>
        <v xml:space="preserve"> </v>
      </c>
      <c r="H163" s="105"/>
      <c r="I163" s="105"/>
      <c r="J163" s="105"/>
      <c r="K163" s="105"/>
      <c r="L163" s="105"/>
      <c r="M163" s="105"/>
      <c r="N163" s="105"/>
      <c r="O163" s="105"/>
      <c r="P163" s="105"/>
      <c r="Q163" s="105"/>
      <c r="R163" s="105"/>
      <c r="S163" s="105"/>
      <c r="T163" s="105"/>
      <c r="U163" s="105"/>
      <c r="V163" s="105"/>
      <c r="W163" s="107"/>
    </row>
    <row r="164" spans="1:23" s="119" customFormat="1" ht="38.25">
      <c r="A164" s="112"/>
      <c r="B164" s="113"/>
      <c r="C164" s="107" t="s">
        <v>203</v>
      </c>
      <c r="D164" s="234"/>
      <c r="E164" s="217"/>
      <c r="F164" s="164"/>
      <c r="G164" s="164" t="str">
        <f t="shared" si="5"/>
        <v xml:space="preserve"> </v>
      </c>
      <c r="H164" s="105"/>
      <c r="I164" s="105"/>
      <c r="J164" s="105"/>
      <c r="K164" s="105"/>
      <c r="L164" s="105"/>
      <c r="M164" s="105"/>
      <c r="N164" s="105"/>
      <c r="O164" s="105"/>
      <c r="P164" s="105"/>
      <c r="Q164" s="105"/>
      <c r="R164" s="105"/>
      <c r="S164" s="105"/>
      <c r="T164" s="105"/>
      <c r="U164" s="105"/>
      <c r="V164" s="105"/>
      <c r="W164" s="107"/>
    </row>
    <row r="165" spans="1:23" s="119" customFormat="1">
      <c r="A165" s="112"/>
      <c r="B165" s="113"/>
      <c r="C165" s="107" t="s">
        <v>204</v>
      </c>
      <c r="D165" s="234" t="s">
        <v>24</v>
      </c>
      <c r="E165" s="217">
        <v>1</v>
      </c>
      <c r="F165" s="164"/>
      <c r="G165" s="164">
        <f t="shared" si="5"/>
        <v>0</v>
      </c>
      <c r="H165" s="105"/>
      <c r="I165" s="105"/>
      <c r="J165" s="105"/>
      <c r="K165" s="105"/>
      <c r="L165" s="105"/>
      <c r="M165" s="105"/>
      <c r="N165" s="105"/>
      <c r="O165" s="105"/>
      <c r="P165" s="105"/>
      <c r="Q165" s="105"/>
      <c r="R165" s="105"/>
      <c r="S165" s="105"/>
      <c r="T165" s="105"/>
      <c r="U165" s="105"/>
      <c r="V165" s="105"/>
      <c r="W165" s="107"/>
    </row>
    <row r="166" spans="1:23" s="96" customFormat="1">
      <c r="A166" s="32"/>
      <c r="B166" s="92"/>
      <c r="C166" s="93"/>
      <c r="D166" s="238"/>
      <c r="E166" s="221"/>
      <c r="F166" s="172"/>
      <c r="G166" s="173"/>
      <c r="H166" s="61"/>
      <c r="I166" s="61"/>
      <c r="J166" s="61"/>
      <c r="K166" s="61"/>
      <c r="L166" s="61"/>
      <c r="M166" s="61"/>
      <c r="N166" s="61"/>
      <c r="O166" s="61"/>
      <c r="P166" s="61"/>
      <c r="Q166" s="61"/>
      <c r="R166" s="61"/>
      <c r="S166" s="61"/>
      <c r="T166" s="61"/>
      <c r="U166" s="61"/>
      <c r="V166" s="61"/>
      <c r="W166" s="95"/>
    </row>
    <row r="167" spans="1:23" s="98" customFormat="1">
      <c r="A167" s="28">
        <f>1+COUNT(A$2:A166)</f>
        <v>19</v>
      </c>
      <c r="B167" s="32"/>
      <c r="C167" s="67" t="s">
        <v>400</v>
      </c>
      <c r="D167" s="239"/>
      <c r="E167" s="222"/>
      <c r="F167" s="174"/>
      <c r="G167" s="173"/>
      <c r="O167" s="99"/>
      <c r="Q167" s="99"/>
      <c r="S167" s="99"/>
    </row>
    <row r="168" spans="1:23" s="98" customFormat="1" ht="25.5">
      <c r="A168" s="32"/>
      <c r="B168" s="32"/>
      <c r="C168" s="67" t="s">
        <v>149</v>
      </c>
      <c r="D168" s="239"/>
      <c r="E168" s="222"/>
    </row>
    <row r="169" spans="1:23" s="98" customFormat="1">
      <c r="A169" s="32"/>
      <c r="B169" s="32"/>
      <c r="C169" s="67" t="s">
        <v>23</v>
      </c>
      <c r="D169" s="239"/>
      <c r="E169" s="222"/>
    </row>
    <row r="170" spans="1:23" s="98" customFormat="1">
      <c r="A170" s="32"/>
      <c r="B170" s="32"/>
      <c r="C170" s="67" t="s">
        <v>401</v>
      </c>
      <c r="D170" s="239" t="s">
        <v>24</v>
      </c>
      <c r="E170" s="222">
        <v>4</v>
      </c>
      <c r="F170" s="175"/>
      <c r="G170" s="173">
        <f>IF(E170&lt;&gt;0,E170*F170," ")</f>
        <v>0</v>
      </c>
    </row>
    <row r="171" spans="1:23" s="98" customFormat="1">
      <c r="A171" s="32"/>
      <c r="B171" s="32"/>
      <c r="C171" s="67" t="s">
        <v>402</v>
      </c>
      <c r="D171" s="239" t="s">
        <v>24</v>
      </c>
      <c r="E171" s="222">
        <v>3</v>
      </c>
      <c r="F171" s="175"/>
      <c r="G171" s="173">
        <f>IF(E171&lt;&gt;0,E171*F171," ")</f>
        <v>0</v>
      </c>
    </row>
    <row r="172" spans="1:23">
      <c r="G172" s="164" t="str">
        <f>IF(E172&lt;&gt;0,E172*F172," ")</f>
        <v xml:space="preserve"> </v>
      </c>
    </row>
    <row r="173" spans="1:23" s="119" customFormat="1">
      <c r="A173" s="126"/>
      <c r="B173" s="127"/>
      <c r="C173" s="128" t="str">
        <f>C1</f>
        <v>VENTILACIJA KLIMAT KN1</v>
      </c>
      <c r="D173" s="235"/>
      <c r="E173" s="218"/>
      <c r="F173" s="166"/>
      <c r="G173" s="166">
        <f>SUM(G2:G172)</f>
        <v>0</v>
      </c>
      <c r="H173" s="129"/>
      <c r="I173" s="129"/>
      <c r="J173" s="129"/>
      <c r="K173" s="129"/>
      <c r="L173" s="129"/>
      <c r="M173" s="129"/>
      <c r="N173" s="129"/>
      <c r="O173" s="129"/>
      <c r="P173" s="129"/>
      <c r="Q173" s="129"/>
      <c r="R173" s="129"/>
      <c r="S173" s="129"/>
      <c r="T173" s="129"/>
      <c r="U173" s="129"/>
      <c r="V173" s="105"/>
    </row>
  </sheetData>
  <protectedRanges>
    <protectedRange sqref="F147" name="Range1_2"/>
    <protectedRange sqref="F154:F158" name="Range1_2_1"/>
  </protectedRanges>
  <pageMargins left="0.98425196850393704" right="0.39370078740157483" top="0.59055118110236227" bottom="0.59055118110236227" header="0.19685039370078741" footer="0.19685039370078741"/>
  <pageSetup paperSize="9" orientation="portrait" horizontalDpi="300" r:id="rId1"/>
  <headerFooter alignWithMargins="0">
    <oddHeader>&amp;R             PINSS d.o.o. Nova Gorica</oddHeader>
    <oddFooter>&amp;L             &amp;F&amp;RStran &amp;P (&amp;N)</oddFooter>
  </headerFooter>
  <rowBreaks count="1" manualBreakCount="1">
    <brk id="123"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abSelected="1" zoomScale="120" zoomScaleNormal="120" zoomScaleSheetLayoutView="115" workbookViewId="0">
      <pane ySplit="1" topLeftCell="A2" activePane="bottomLeft" state="frozen"/>
      <selection activeCell="J2" sqref="J2"/>
      <selection pane="bottomLeft" activeCell="J8" sqref="J8"/>
    </sheetView>
  </sheetViews>
  <sheetFormatPr defaultRowHeight="12.75" outlineLevelCol="1"/>
  <cols>
    <col min="1" max="1" width="5.7109375" style="70" customWidth="1"/>
    <col min="2" max="2" width="5.7109375" style="153" customWidth="1"/>
    <col min="3" max="3" width="50.7109375" style="146" customWidth="1"/>
    <col min="4" max="4" width="6.7109375" style="234" customWidth="1"/>
    <col min="5" max="5" width="7.7109375" style="217" customWidth="1"/>
    <col min="6" max="7" width="10.7109375" style="164" customWidth="1"/>
    <col min="8" max="10" width="9.28515625" style="105" customWidth="1" outlineLevel="1"/>
    <col min="11" max="21" width="9.140625" style="105" customWidth="1" outlineLevel="1"/>
    <col min="22" max="16384" width="9.140625" style="146"/>
  </cols>
  <sheetData>
    <row r="1" spans="1:22" s="152" customFormat="1" ht="15">
      <c r="A1" s="163" t="s">
        <v>310</v>
      </c>
      <c r="B1" s="151"/>
      <c r="C1" s="150" t="s">
        <v>311</v>
      </c>
      <c r="D1" s="232"/>
      <c r="E1" s="215"/>
      <c r="F1" s="167"/>
      <c r="G1" s="167">
        <f>+G60</f>
        <v>0</v>
      </c>
      <c r="H1" s="106"/>
      <c r="I1" s="106"/>
      <c r="J1" s="106"/>
      <c r="K1" s="106"/>
      <c r="L1" s="106"/>
      <c r="M1" s="106"/>
      <c r="N1" s="106"/>
      <c r="O1" s="106"/>
      <c r="P1" s="106"/>
      <c r="Q1" s="106"/>
      <c r="R1" s="106"/>
      <c r="S1" s="106"/>
      <c r="T1" s="106"/>
      <c r="U1" s="106"/>
    </row>
    <row r="3" spans="1:22">
      <c r="A3" s="108" t="s">
        <v>14</v>
      </c>
      <c r="B3" s="109"/>
      <c r="C3" s="110" t="s">
        <v>15</v>
      </c>
      <c r="D3" s="233" t="s">
        <v>17</v>
      </c>
      <c r="E3" s="216" t="s">
        <v>16</v>
      </c>
      <c r="F3" s="165" t="s">
        <v>174</v>
      </c>
      <c r="G3" s="165" t="s">
        <v>175</v>
      </c>
      <c r="H3" s="111"/>
      <c r="I3" s="111"/>
      <c r="J3" s="111"/>
      <c r="K3" s="111"/>
      <c r="L3" s="111"/>
      <c r="M3" s="111"/>
      <c r="N3" s="111"/>
      <c r="O3" s="111"/>
      <c r="P3" s="111"/>
      <c r="Q3" s="111"/>
      <c r="R3" s="111"/>
      <c r="S3" s="111"/>
      <c r="T3" s="111"/>
      <c r="U3" s="111"/>
      <c r="V3" s="114"/>
    </row>
    <row r="4" spans="1:22" s="69" customFormat="1">
      <c r="A4" s="70"/>
      <c r="B4" s="153"/>
      <c r="C4" s="146"/>
      <c r="D4" s="234"/>
      <c r="E4" s="217"/>
      <c r="F4" s="164"/>
      <c r="G4" s="164" t="str">
        <f t="shared" ref="G4:G14" si="0">IF(E4&lt;&gt;0,E4*$F4," ")</f>
        <v xml:space="preserve"> </v>
      </c>
      <c r="H4" s="114"/>
      <c r="I4" s="114"/>
      <c r="J4" s="114"/>
      <c r="K4" s="114"/>
      <c r="L4" s="114"/>
      <c r="M4" s="114"/>
      <c r="N4" s="114"/>
      <c r="O4" s="114"/>
      <c r="P4" s="114"/>
      <c r="Q4" s="114"/>
      <c r="R4" s="114"/>
      <c r="S4" s="114"/>
      <c r="T4" s="114"/>
      <c r="U4" s="114"/>
    </row>
    <row r="5" spans="1:22" s="69" customFormat="1">
      <c r="A5" s="112">
        <f>1+COUNT(A$2:A4)</f>
        <v>1</v>
      </c>
      <c r="B5" s="153"/>
      <c r="C5" s="146" t="s">
        <v>314</v>
      </c>
      <c r="D5" s="234"/>
      <c r="E5" s="217"/>
      <c r="F5" s="164"/>
      <c r="G5" s="164" t="str">
        <f t="shared" si="0"/>
        <v xml:space="preserve"> </v>
      </c>
      <c r="H5" s="105"/>
      <c r="I5" s="105"/>
      <c r="J5" s="105"/>
      <c r="K5" s="105"/>
      <c r="L5" s="105"/>
      <c r="M5" s="105"/>
      <c r="N5" s="105"/>
      <c r="O5" s="105"/>
      <c r="P5" s="105"/>
      <c r="Q5" s="105"/>
      <c r="R5" s="105"/>
      <c r="S5" s="105"/>
      <c r="T5" s="105"/>
      <c r="U5" s="105"/>
    </row>
    <row r="6" spans="1:22" s="69" customFormat="1" ht="38.25">
      <c r="A6" s="70"/>
      <c r="B6" s="153"/>
      <c r="C6" s="146" t="s">
        <v>330</v>
      </c>
      <c r="D6" s="234"/>
      <c r="E6" s="217"/>
      <c r="F6" s="164"/>
      <c r="G6" s="164" t="str">
        <f t="shared" si="0"/>
        <v xml:space="preserve"> </v>
      </c>
      <c r="H6" s="105"/>
      <c r="I6" s="105"/>
      <c r="J6" s="105"/>
      <c r="K6" s="105"/>
      <c r="L6" s="105"/>
      <c r="M6" s="105"/>
      <c r="N6" s="105"/>
      <c r="O6" s="105"/>
      <c r="P6" s="105"/>
      <c r="Q6" s="105"/>
      <c r="R6" s="105"/>
      <c r="S6" s="105"/>
      <c r="T6" s="105"/>
      <c r="U6" s="105"/>
    </row>
    <row r="7" spans="1:22" s="69" customFormat="1">
      <c r="A7" s="70"/>
      <c r="B7" s="153"/>
      <c r="C7" s="146"/>
      <c r="D7" s="234" t="s">
        <v>37</v>
      </c>
      <c r="E7" s="217">
        <v>2</v>
      </c>
      <c r="F7" s="164"/>
      <c r="G7" s="164">
        <f t="shared" si="0"/>
        <v>0</v>
      </c>
      <c r="H7" s="105"/>
      <c r="I7" s="105"/>
      <c r="J7" s="105"/>
      <c r="K7" s="105"/>
      <c r="L7" s="105"/>
      <c r="M7" s="105"/>
      <c r="N7" s="105"/>
      <c r="O7" s="105"/>
      <c r="P7" s="105"/>
      <c r="Q7" s="105"/>
      <c r="R7" s="105"/>
      <c r="S7" s="105"/>
      <c r="T7" s="105"/>
      <c r="U7" s="105"/>
    </row>
    <row r="8" spans="1:22" s="69" customFormat="1">
      <c r="A8" s="70"/>
      <c r="B8" s="153"/>
      <c r="C8" s="146"/>
      <c r="D8" s="234"/>
      <c r="E8" s="217"/>
      <c r="F8" s="164"/>
      <c r="G8" s="164"/>
      <c r="H8" s="105"/>
      <c r="I8" s="105"/>
      <c r="J8" s="105"/>
      <c r="K8" s="105"/>
      <c r="L8" s="105"/>
      <c r="M8" s="105"/>
      <c r="N8" s="105"/>
      <c r="O8" s="105"/>
      <c r="P8" s="105"/>
      <c r="Q8" s="105"/>
      <c r="R8" s="105"/>
      <c r="S8" s="105"/>
      <c r="T8" s="105"/>
      <c r="U8" s="105"/>
    </row>
    <row r="9" spans="1:22" s="69" customFormat="1" ht="25.5">
      <c r="A9" s="70"/>
      <c r="B9" s="153"/>
      <c r="C9" s="185" t="s">
        <v>331</v>
      </c>
      <c r="D9" s="234"/>
      <c r="E9" s="217"/>
      <c r="F9" s="164"/>
      <c r="G9" s="164"/>
      <c r="H9" s="105"/>
      <c r="I9" s="105"/>
      <c r="J9" s="105"/>
      <c r="K9" s="105"/>
      <c r="L9" s="105"/>
      <c r="M9" s="105"/>
      <c r="N9" s="105"/>
      <c r="O9" s="105"/>
      <c r="P9" s="105"/>
      <c r="Q9" s="105"/>
      <c r="R9" s="105"/>
      <c r="S9" s="105"/>
      <c r="T9" s="105"/>
      <c r="U9" s="105"/>
    </row>
    <row r="10" spans="1:22" s="69" customFormat="1">
      <c r="A10" s="70"/>
      <c r="B10" s="153"/>
      <c r="C10" s="146"/>
      <c r="D10" s="234"/>
      <c r="E10" s="217"/>
      <c r="F10" s="164"/>
      <c r="G10" s="164"/>
      <c r="H10" s="105"/>
      <c r="I10" s="105"/>
      <c r="J10" s="105"/>
      <c r="K10" s="105"/>
      <c r="L10" s="105"/>
      <c r="M10" s="105"/>
      <c r="N10" s="105"/>
      <c r="O10" s="105"/>
      <c r="P10" s="105"/>
      <c r="Q10" s="105"/>
      <c r="R10" s="105"/>
      <c r="S10" s="105"/>
      <c r="T10" s="105"/>
      <c r="U10" s="105"/>
    </row>
    <row r="11" spans="1:22" s="69" customFormat="1">
      <c r="A11" s="112">
        <f>1+COUNT(A$2:A7)</f>
        <v>2</v>
      </c>
      <c r="B11" s="153"/>
      <c r="C11" s="146" t="s">
        <v>97</v>
      </c>
      <c r="D11" s="234"/>
      <c r="E11" s="217"/>
      <c r="F11" s="164"/>
      <c r="G11" s="164" t="str">
        <f>IF(E11&lt;&gt;0,E11*$F11," ")</f>
        <v xml:space="preserve"> </v>
      </c>
      <c r="H11" s="105"/>
      <c r="I11" s="105"/>
      <c r="J11" s="105"/>
      <c r="K11" s="105"/>
      <c r="L11" s="105"/>
      <c r="M11" s="105"/>
      <c r="N11" s="105"/>
      <c r="O11" s="105"/>
      <c r="P11" s="105"/>
      <c r="Q11" s="105"/>
      <c r="R11" s="105"/>
      <c r="S11" s="105"/>
      <c r="T11" s="105"/>
      <c r="U11" s="105"/>
    </row>
    <row r="12" spans="1:22" s="69" customFormat="1" ht="51">
      <c r="A12" s="70"/>
      <c r="B12" s="153"/>
      <c r="C12" s="146" t="s">
        <v>315</v>
      </c>
      <c r="D12" s="234"/>
      <c r="E12" s="217"/>
      <c r="F12" s="164"/>
      <c r="G12" s="164" t="str">
        <f>IF(E12&lt;&gt;0,E12*$F12," ")</f>
        <v xml:space="preserve"> </v>
      </c>
      <c r="H12" s="105"/>
      <c r="I12" s="105"/>
      <c r="J12" s="105"/>
      <c r="K12" s="105"/>
      <c r="L12" s="105"/>
      <c r="M12" s="105"/>
      <c r="N12" s="105"/>
      <c r="O12" s="105"/>
      <c r="P12" s="105"/>
      <c r="Q12" s="105"/>
      <c r="R12" s="105"/>
      <c r="S12" s="105"/>
      <c r="T12" s="105"/>
      <c r="U12" s="105"/>
    </row>
    <row r="13" spans="1:22" s="69" customFormat="1">
      <c r="A13" s="70"/>
      <c r="B13" s="153"/>
      <c r="C13" s="146" t="s">
        <v>417</v>
      </c>
      <c r="D13" s="234" t="s">
        <v>37</v>
      </c>
      <c r="E13" s="217">
        <v>3</v>
      </c>
      <c r="F13" s="164"/>
      <c r="G13" s="164">
        <f>IF(E13&lt;&gt;0,E13*$F13," ")</f>
        <v>0</v>
      </c>
      <c r="H13" s="105"/>
      <c r="I13" s="105"/>
      <c r="J13" s="105"/>
      <c r="K13" s="105"/>
      <c r="L13" s="105"/>
      <c r="M13" s="105"/>
      <c r="N13" s="105"/>
      <c r="O13" s="105"/>
      <c r="P13" s="105"/>
      <c r="Q13" s="105"/>
      <c r="R13" s="105"/>
      <c r="S13" s="105"/>
      <c r="T13" s="105"/>
      <c r="U13" s="105"/>
    </row>
    <row r="14" spans="1:22" s="69" customFormat="1">
      <c r="A14" s="70"/>
      <c r="B14" s="153"/>
      <c r="C14" s="146"/>
      <c r="D14" s="234"/>
      <c r="E14" s="217"/>
      <c r="F14" s="164"/>
      <c r="G14" s="164" t="str">
        <f t="shared" si="0"/>
        <v xml:space="preserve"> </v>
      </c>
      <c r="H14" s="105"/>
      <c r="I14" s="105"/>
      <c r="J14" s="105"/>
      <c r="K14" s="105"/>
      <c r="L14" s="105"/>
      <c r="M14" s="105"/>
      <c r="N14" s="105"/>
      <c r="O14" s="105"/>
      <c r="P14" s="105"/>
      <c r="Q14" s="105"/>
      <c r="R14" s="105"/>
      <c r="S14" s="105"/>
      <c r="T14" s="105"/>
      <c r="U14" s="105"/>
    </row>
    <row r="15" spans="1:22" s="69" customFormat="1">
      <c r="A15" s="112">
        <f>1+COUNT(A$2:A14)</f>
        <v>3</v>
      </c>
      <c r="B15" s="153"/>
      <c r="C15" s="146" t="s">
        <v>295</v>
      </c>
      <c r="D15" s="234"/>
      <c r="E15" s="217"/>
      <c r="F15" s="164"/>
      <c r="G15" s="164" t="str">
        <f t="shared" ref="G15:G51" si="1">IF(E15&lt;&gt;0,E15*$F15," ")</f>
        <v xml:space="preserve"> </v>
      </c>
      <c r="H15" s="105"/>
      <c r="I15" s="105"/>
      <c r="J15" s="105"/>
      <c r="K15" s="105"/>
      <c r="L15" s="105"/>
      <c r="M15" s="105"/>
      <c r="N15" s="105"/>
      <c r="O15" s="105"/>
      <c r="P15" s="105"/>
      <c r="Q15" s="105"/>
      <c r="R15" s="105"/>
      <c r="S15" s="105"/>
      <c r="T15" s="105"/>
      <c r="U15" s="105"/>
    </row>
    <row r="16" spans="1:22" s="69" customFormat="1" ht="38.25">
      <c r="A16" s="70"/>
      <c r="B16" s="153"/>
      <c r="C16" s="146" t="s">
        <v>296</v>
      </c>
      <c r="D16" s="234"/>
      <c r="E16" s="217"/>
      <c r="F16" s="164"/>
      <c r="G16" s="164" t="str">
        <f t="shared" si="1"/>
        <v xml:space="preserve"> </v>
      </c>
      <c r="H16" s="105"/>
      <c r="I16" s="105"/>
      <c r="J16" s="105"/>
      <c r="K16" s="105"/>
      <c r="L16" s="105"/>
      <c r="M16" s="105"/>
      <c r="N16" s="105"/>
      <c r="O16" s="105"/>
      <c r="P16" s="105"/>
      <c r="Q16" s="105"/>
      <c r="R16" s="105"/>
      <c r="S16" s="105"/>
      <c r="T16" s="105"/>
      <c r="U16" s="105"/>
    </row>
    <row r="17" spans="1:21" s="69" customFormat="1">
      <c r="A17" s="70"/>
      <c r="B17" s="153" t="s">
        <v>25</v>
      </c>
      <c r="C17" s="146" t="s">
        <v>294</v>
      </c>
      <c r="D17" s="234"/>
      <c r="E17" s="217"/>
      <c r="F17" s="164"/>
      <c r="G17" s="164" t="str">
        <f t="shared" si="1"/>
        <v xml:space="preserve"> </v>
      </c>
      <c r="H17" s="105"/>
      <c r="I17" s="105"/>
      <c r="J17" s="105"/>
      <c r="K17" s="105"/>
      <c r="L17" s="105"/>
      <c r="M17" s="105"/>
      <c r="N17" s="105"/>
      <c r="O17" s="105"/>
      <c r="P17" s="105"/>
      <c r="Q17" s="105"/>
      <c r="R17" s="105"/>
      <c r="S17" s="105"/>
      <c r="T17" s="105"/>
      <c r="U17" s="105"/>
    </row>
    <row r="18" spans="1:21" s="69" customFormat="1">
      <c r="A18" s="70"/>
      <c r="B18" s="153" t="s">
        <v>26</v>
      </c>
      <c r="C18" s="146" t="s">
        <v>297</v>
      </c>
      <c r="D18" s="234"/>
      <c r="E18" s="217"/>
      <c r="F18" s="164"/>
      <c r="G18" s="164" t="str">
        <f t="shared" si="1"/>
        <v xml:space="preserve"> </v>
      </c>
      <c r="H18" s="105"/>
      <c r="I18" s="105"/>
      <c r="J18" s="105"/>
      <c r="K18" s="105"/>
      <c r="L18" s="105"/>
      <c r="M18" s="105"/>
      <c r="N18" s="105"/>
      <c r="O18" s="105"/>
      <c r="P18" s="105"/>
      <c r="Q18" s="105"/>
      <c r="R18" s="105"/>
      <c r="S18" s="105"/>
      <c r="T18" s="105"/>
      <c r="U18" s="105"/>
    </row>
    <row r="19" spans="1:21" s="69" customFormat="1">
      <c r="A19" s="70"/>
      <c r="B19" s="153"/>
      <c r="C19" s="146" t="s">
        <v>23</v>
      </c>
      <c r="D19" s="234" t="s">
        <v>24</v>
      </c>
      <c r="E19" s="217">
        <v>1</v>
      </c>
      <c r="F19" s="164"/>
      <c r="G19" s="164">
        <f t="shared" si="1"/>
        <v>0</v>
      </c>
      <c r="H19" s="105"/>
      <c r="I19" s="105"/>
      <c r="J19" s="105"/>
      <c r="K19" s="105"/>
      <c r="L19" s="105"/>
      <c r="M19" s="105"/>
      <c r="N19" s="105"/>
      <c r="O19" s="105"/>
      <c r="P19" s="105"/>
      <c r="Q19" s="105"/>
      <c r="R19" s="105"/>
      <c r="S19" s="105"/>
      <c r="T19" s="105"/>
      <c r="U19" s="105"/>
    </row>
    <row r="20" spans="1:21" s="69" customFormat="1">
      <c r="A20" s="70"/>
      <c r="B20" s="153"/>
      <c r="C20" s="146"/>
      <c r="D20" s="234"/>
      <c r="E20" s="217"/>
      <c r="F20" s="164"/>
      <c r="G20" s="164" t="str">
        <f t="shared" si="1"/>
        <v xml:space="preserve"> </v>
      </c>
      <c r="H20" s="105"/>
      <c r="I20" s="105"/>
      <c r="J20" s="105"/>
      <c r="K20" s="105"/>
      <c r="L20" s="105"/>
      <c r="M20" s="105"/>
      <c r="N20" s="105"/>
      <c r="O20" s="105"/>
      <c r="P20" s="105"/>
      <c r="Q20" s="105"/>
      <c r="R20" s="105"/>
      <c r="S20" s="105"/>
      <c r="T20" s="105"/>
      <c r="U20" s="105"/>
    </row>
    <row r="21" spans="1:21" s="69" customFormat="1">
      <c r="A21" s="112">
        <f>1+COUNT(A$2:A20)</f>
        <v>4</v>
      </c>
      <c r="B21" s="153"/>
      <c r="C21" s="146" t="s">
        <v>298</v>
      </c>
      <c r="D21" s="234"/>
      <c r="E21" s="217"/>
      <c r="F21" s="164"/>
      <c r="G21" s="164" t="str">
        <f t="shared" si="1"/>
        <v xml:space="preserve"> </v>
      </c>
      <c r="H21" s="105"/>
      <c r="I21" s="105"/>
      <c r="J21" s="105"/>
      <c r="K21" s="105"/>
      <c r="L21" s="105"/>
      <c r="M21" s="105"/>
      <c r="N21" s="105"/>
      <c r="O21" s="105"/>
      <c r="P21" s="105"/>
      <c r="Q21" s="105"/>
      <c r="R21" s="105"/>
      <c r="S21" s="105"/>
      <c r="T21" s="105"/>
      <c r="U21" s="105"/>
    </row>
    <row r="22" spans="1:21" s="69" customFormat="1" ht="38.25">
      <c r="A22" s="70"/>
      <c r="B22" s="153"/>
      <c r="C22" s="146" t="s">
        <v>299</v>
      </c>
      <c r="D22" s="234"/>
      <c r="E22" s="217"/>
      <c r="F22" s="164"/>
      <c r="G22" s="164" t="str">
        <f t="shared" si="1"/>
        <v xml:space="preserve"> </v>
      </c>
      <c r="H22" s="105"/>
      <c r="I22" s="105"/>
      <c r="J22" s="105"/>
      <c r="K22" s="105"/>
      <c r="L22" s="105"/>
      <c r="M22" s="105"/>
      <c r="N22" s="105"/>
      <c r="O22" s="105"/>
      <c r="P22" s="105"/>
      <c r="Q22" s="105"/>
      <c r="R22" s="105"/>
      <c r="S22" s="105"/>
      <c r="T22" s="105"/>
      <c r="U22" s="105"/>
    </row>
    <row r="23" spans="1:21" s="69" customFormat="1">
      <c r="A23" s="70"/>
      <c r="B23" s="153" t="s">
        <v>25</v>
      </c>
      <c r="C23" s="146" t="s">
        <v>294</v>
      </c>
      <c r="D23" s="234"/>
      <c r="E23" s="217"/>
      <c r="F23" s="164"/>
      <c r="G23" s="164" t="str">
        <f t="shared" si="1"/>
        <v xml:space="preserve"> </v>
      </c>
      <c r="H23" s="105"/>
      <c r="I23" s="105"/>
      <c r="J23" s="105"/>
      <c r="K23" s="105"/>
      <c r="L23" s="105"/>
      <c r="M23" s="105"/>
      <c r="N23" s="105"/>
      <c r="O23" s="105"/>
      <c r="P23" s="105"/>
      <c r="Q23" s="105"/>
      <c r="R23" s="105"/>
      <c r="S23" s="105"/>
      <c r="T23" s="105"/>
      <c r="U23" s="105"/>
    </row>
    <row r="24" spans="1:21" s="69" customFormat="1">
      <c r="A24" s="70"/>
      <c r="B24" s="153" t="s">
        <v>26</v>
      </c>
      <c r="C24" s="146" t="s">
        <v>300</v>
      </c>
      <c r="D24" s="234"/>
      <c r="E24" s="217"/>
      <c r="F24" s="164"/>
      <c r="G24" s="164" t="str">
        <f t="shared" si="1"/>
        <v xml:space="preserve"> </v>
      </c>
      <c r="H24" s="105"/>
      <c r="I24" s="105"/>
      <c r="J24" s="105"/>
      <c r="K24" s="105"/>
      <c r="L24" s="105"/>
      <c r="M24" s="105"/>
      <c r="N24" s="105"/>
      <c r="O24" s="105"/>
      <c r="P24" s="105"/>
      <c r="Q24" s="105"/>
      <c r="R24" s="105"/>
      <c r="S24" s="105"/>
      <c r="T24" s="105"/>
      <c r="U24" s="105"/>
    </row>
    <row r="25" spans="1:21" s="69" customFormat="1">
      <c r="A25" s="70"/>
      <c r="B25" s="153"/>
      <c r="C25" s="146" t="s">
        <v>23</v>
      </c>
      <c r="D25" s="234" t="s">
        <v>24</v>
      </c>
      <c r="E25" s="217">
        <v>1</v>
      </c>
      <c r="F25" s="164"/>
      <c r="G25" s="164">
        <f t="shared" si="1"/>
        <v>0</v>
      </c>
      <c r="H25" s="105"/>
      <c r="I25" s="105"/>
      <c r="J25" s="105"/>
      <c r="K25" s="105"/>
      <c r="L25" s="105"/>
      <c r="M25" s="105"/>
      <c r="N25" s="105"/>
      <c r="O25" s="105"/>
      <c r="P25" s="105"/>
      <c r="Q25" s="105"/>
      <c r="R25" s="105"/>
      <c r="S25" s="105"/>
      <c r="T25" s="105"/>
      <c r="U25" s="105"/>
    </row>
    <row r="26" spans="1:21" s="69" customFormat="1">
      <c r="A26" s="70"/>
      <c r="B26" s="153"/>
      <c r="C26" s="146"/>
      <c r="D26" s="234"/>
      <c r="E26" s="217"/>
      <c r="F26" s="164"/>
      <c r="G26" s="164" t="str">
        <f t="shared" si="1"/>
        <v xml:space="preserve"> </v>
      </c>
      <c r="H26" s="105"/>
      <c r="I26" s="105"/>
      <c r="J26" s="105"/>
      <c r="K26" s="105"/>
      <c r="L26" s="105"/>
      <c r="M26" s="105"/>
      <c r="N26" s="105"/>
      <c r="O26" s="105"/>
      <c r="P26" s="105"/>
      <c r="Q26" s="105"/>
      <c r="R26" s="105"/>
      <c r="S26" s="105"/>
      <c r="T26" s="105"/>
      <c r="U26" s="105"/>
    </row>
    <row r="27" spans="1:21" s="69" customFormat="1">
      <c r="A27" s="112">
        <f>1+COUNT(A$2:A26)</f>
        <v>5</v>
      </c>
      <c r="B27" s="153"/>
      <c r="C27" s="146" t="s">
        <v>301</v>
      </c>
      <c r="D27" s="234"/>
      <c r="E27" s="217"/>
      <c r="F27" s="164"/>
      <c r="G27" s="164" t="str">
        <f t="shared" si="1"/>
        <v xml:space="preserve"> </v>
      </c>
      <c r="H27" s="105"/>
      <c r="I27" s="105"/>
      <c r="J27" s="105"/>
      <c r="K27" s="105"/>
      <c r="L27" s="105"/>
      <c r="M27" s="105"/>
      <c r="N27" s="105"/>
      <c r="O27" s="105"/>
      <c r="P27" s="105"/>
      <c r="Q27" s="105"/>
      <c r="R27" s="105"/>
      <c r="S27" s="105"/>
      <c r="T27" s="105"/>
      <c r="U27" s="105"/>
    </row>
    <row r="28" spans="1:21" s="69" customFormat="1" ht="114.75">
      <c r="A28" s="70"/>
      <c r="B28" s="153"/>
      <c r="C28" s="146" t="s">
        <v>332</v>
      </c>
      <c r="D28" s="234"/>
      <c r="E28" s="217"/>
      <c r="F28" s="164"/>
      <c r="G28" s="164" t="str">
        <f t="shared" si="1"/>
        <v xml:space="preserve"> </v>
      </c>
      <c r="H28" s="105"/>
      <c r="I28" s="105"/>
      <c r="J28" s="105"/>
      <c r="K28" s="105"/>
      <c r="L28" s="105"/>
      <c r="M28" s="105"/>
      <c r="N28" s="105"/>
      <c r="O28" s="105"/>
      <c r="P28" s="105"/>
      <c r="Q28" s="105"/>
      <c r="R28" s="105"/>
      <c r="S28" s="105"/>
      <c r="T28" s="105"/>
      <c r="U28" s="105"/>
    </row>
    <row r="29" spans="1:21" s="69" customFormat="1">
      <c r="A29" s="70"/>
      <c r="B29" s="153"/>
      <c r="C29" s="146" t="s">
        <v>23</v>
      </c>
      <c r="D29" s="234"/>
      <c r="E29" s="217"/>
      <c r="F29" s="164"/>
      <c r="G29" s="164" t="str">
        <f t="shared" si="1"/>
        <v xml:space="preserve"> </v>
      </c>
      <c r="H29" s="105"/>
      <c r="I29" s="105"/>
      <c r="J29" s="105"/>
      <c r="K29" s="105"/>
      <c r="L29" s="105"/>
      <c r="M29" s="105"/>
      <c r="N29" s="105"/>
      <c r="O29" s="105"/>
      <c r="P29" s="105"/>
      <c r="Q29" s="105"/>
      <c r="R29" s="105"/>
      <c r="S29" s="105"/>
      <c r="T29" s="105"/>
      <c r="U29" s="105"/>
    </row>
    <row r="30" spans="1:21" s="69" customFormat="1">
      <c r="A30" s="70"/>
      <c r="B30" s="153" t="s">
        <v>20</v>
      </c>
      <c r="C30" s="146" t="s">
        <v>294</v>
      </c>
      <c r="D30" s="234"/>
      <c r="E30" s="217"/>
      <c r="F30" s="164"/>
      <c r="G30" s="164" t="str">
        <f t="shared" si="1"/>
        <v xml:space="preserve"> </v>
      </c>
      <c r="H30" s="105"/>
      <c r="I30" s="105"/>
      <c r="J30" s="105"/>
      <c r="K30" s="105"/>
      <c r="L30" s="105"/>
      <c r="M30" s="105"/>
      <c r="N30" s="105"/>
      <c r="O30" s="105"/>
      <c r="P30" s="105"/>
      <c r="Q30" s="105"/>
      <c r="R30" s="105"/>
      <c r="S30" s="105"/>
      <c r="T30" s="105"/>
      <c r="U30" s="105"/>
    </row>
    <row r="31" spans="1:21" s="69" customFormat="1">
      <c r="A31" s="70"/>
      <c r="B31" s="153" t="s">
        <v>26</v>
      </c>
      <c r="C31" s="146"/>
      <c r="D31" s="234"/>
      <c r="E31" s="217"/>
      <c r="F31" s="164"/>
      <c r="G31" s="164" t="str">
        <f t="shared" si="1"/>
        <v xml:space="preserve"> </v>
      </c>
      <c r="H31" s="105"/>
      <c r="I31" s="105"/>
      <c r="J31" s="105"/>
      <c r="K31" s="105"/>
      <c r="L31" s="105"/>
      <c r="M31" s="105"/>
      <c r="N31" s="105"/>
      <c r="O31" s="105"/>
      <c r="P31" s="105"/>
      <c r="Q31" s="105"/>
      <c r="R31" s="105"/>
      <c r="S31" s="105"/>
      <c r="T31" s="105"/>
      <c r="U31" s="105"/>
    </row>
    <row r="32" spans="1:21" s="69" customFormat="1">
      <c r="A32" s="70"/>
      <c r="B32" s="153"/>
      <c r="C32" s="146" t="s">
        <v>302</v>
      </c>
      <c r="D32" s="234" t="s">
        <v>28</v>
      </c>
      <c r="E32" s="217">
        <v>10</v>
      </c>
      <c r="F32" s="164"/>
      <c r="G32" s="164">
        <f t="shared" si="1"/>
        <v>0</v>
      </c>
      <c r="H32" s="105"/>
      <c r="I32" s="105"/>
      <c r="J32" s="105"/>
      <c r="K32" s="105"/>
      <c r="L32" s="105"/>
      <c r="M32" s="105"/>
      <c r="N32" s="105"/>
      <c r="O32" s="105"/>
      <c r="P32" s="105"/>
      <c r="Q32" s="105"/>
      <c r="R32" s="105"/>
      <c r="S32" s="105"/>
      <c r="T32" s="105"/>
      <c r="U32" s="105"/>
    </row>
    <row r="33" spans="1:21" s="107" customFormat="1">
      <c r="A33" s="70"/>
      <c r="B33" s="153"/>
      <c r="D33" s="234"/>
      <c r="E33" s="217"/>
      <c r="F33" s="164"/>
      <c r="G33" s="164" t="str">
        <f t="shared" si="1"/>
        <v xml:space="preserve"> </v>
      </c>
      <c r="H33" s="105"/>
      <c r="I33" s="105"/>
      <c r="J33" s="105"/>
      <c r="K33" s="105"/>
      <c r="L33" s="105"/>
      <c r="M33" s="105"/>
      <c r="N33" s="105"/>
      <c r="O33" s="105"/>
      <c r="P33" s="105"/>
      <c r="Q33" s="105"/>
      <c r="R33" s="105"/>
      <c r="S33" s="105"/>
      <c r="T33" s="105"/>
      <c r="U33" s="105"/>
    </row>
    <row r="34" spans="1:21" s="69" customFormat="1">
      <c r="A34" s="112">
        <f>1+COUNT(A$2:A33)</f>
        <v>6</v>
      </c>
      <c r="B34" s="153"/>
      <c r="C34" s="146" t="s">
        <v>303</v>
      </c>
      <c r="D34" s="234"/>
      <c r="E34" s="217"/>
      <c r="F34" s="164"/>
      <c r="G34" s="164" t="str">
        <f t="shared" si="1"/>
        <v xml:space="preserve"> </v>
      </c>
      <c r="H34" s="105"/>
      <c r="I34" s="105"/>
      <c r="J34" s="105"/>
      <c r="K34" s="105"/>
      <c r="L34" s="105"/>
      <c r="M34" s="105"/>
      <c r="N34" s="105"/>
      <c r="O34" s="105"/>
      <c r="P34" s="105"/>
      <c r="Q34" s="105"/>
      <c r="R34" s="105"/>
      <c r="S34" s="105"/>
      <c r="T34" s="105"/>
      <c r="U34" s="105"/>
    </row>
    <row r="35" spans="1:21" s="69" customFormat="1" ht="51">
      <c r="A35" s="70"/>
      <c r="B35" s="153"/>
      <c r="C35" s="146" t="s">
        <v>304</v>
      </c>
      <c r="D35" s="234"/>
      <c r="E35" s="217"/>
      <c r="F35" s="164"/>
      <c r="G35" s="164" t="str">
        <f t="shared" si="1"/>
        <v xml:space="preserve"> </v>
      </c>
      <c r="H35" s="105"/>
      <c r="I35" s="105"/>
      <c r="J35" s="105"/>
      <c r="K35" s="105"/>
      <c r="L35" s="105"/>
      <c r="M35" s="105"/>
      <c r="N35" s="105"/>
      <c r="O35" s="105"/>
      <c r="P35" s="105"/>
      <c r="Q35" s="105"/>
      <c r="R35" s="105"/>
      <c r="S35" s="105"/>
      <c r="T35" s="105"/>
      <c r="U35" s="105"/>
    </row>
    <row r="36" spans="1:21" s="69" customFormat="1">
      <c r="A36" s="70"/>
      <c r="B36" s="153"/>
      <c r="C36" s="146" t="s">
        <v>23</v>
      </c>
      <c r="D36" s="234" t="s">
        <v>24</v>
      </c>
      <c r="E36" s="217">
        <v>2</v>
      </c>
      <c r="F36" s="164"/>
      <c r="G36" s="164">
        <f t="shared" si="1"/>
        <v>0</v>
      </c>
      <c r="H36" s="105"/>
      <c r="I36" s="105"/>
      <c r="J36" s="105"/>
      <c r="K36" s="105"/>
      <c r="L36" s="105"/>
      <c r="M36" s="105"/>
      <c r="N36" s="105"/>
      <c r="O36" s="105"/>
      <c r="P36" s="105"/>
      <c r="Q36" s="105"/>
      <c r="R36" s="105"/>
      <c r="S36" s="105"/>
      <c r="T36" s="105"/>
      <c r="U36" s="105"/>
    </row>
    <row r="37" spans="1:21" s="69" customFormat="1">
      <c r="A37" s="70"/>
      <c r="B37" s="153"/>
      <c r="C37" s="146"/>
      <c r="D37" s="234"/>
      <c r="E37" s="217"/>
      <c r="F37" s="164"/>
      <c r="G37" s="164" t="str">
        <f t="shared" si="1"/>
        <v xml:space="preserve"> </v>
      </c>
      <c r="H37" s="105"/>
      <c r="I37" s="105"/>
      <c r="J37" s="105"/>
      <c r="K37" s="105"/>
      <c r="L37" s="105"/>
      <c r="M37" s="105"/>
      <c r="N37" s="105"/>
      <c r="O37" s="105"/>
      <c r="P37" s="105"/>
      <c r="Q37" s="105"/>
      <c r="R37" s="105"/>
      <c r="S37" s="105"/>
      <c r="T37" s="105"/>
      <c r="U37" s="105"/>
    </row>
    <row r="38" spans="1:21" s="157" customFormat="1">
      <c r="A38" s="112">
        <f>1+COUNT(A$2:A37)</f>
        <v>7</v>
      </c>
      <c r="B38" s="155"/>
      <c r="C38" s="156" t="s">
        <v>31</v>
      </c>
      <c r="D38" s="234"/>
      <c r="E38" s="217"/>
      <c r="F38" s="164"/>
      <c r="G38" s="164" t="str">
        <f t="shared" si="1"/>
        <v xml:space="preserve"> </v>
      </c>
      <c r="H38" s="105"/>
      <c r="I38" s="105"/>
      <c r="J38" s="105"/>
      <c r="K38" s="105"/>
      <c r="L38" s="105"/>
      <c r="M38" s="105"/>
      <c r="N38" s="105"/>
      <c r="O38" s="105"/>
      <c r="P38" s="105"/>
      <c r="Q38" s="105"/>
      <c r="R38" s="105"/>
      <c r="S38" s="105"/>
      <c r="T38" s="105"/>
      <c r="U38" s="105"/>
    </row>
    <row r="39" spans="1:21" s="157" customFormat="1" ht="51">
      <c r="A39" s="154"/>
      <c r="B39" s="155"/>
      <c r="C39" s="156" t="s">
        <v>55</v>
      </c>
      <c r="D39" s="234"/>
      <c r="E39" s="217"/>
      <c r="F39" s="164"/>
      <c r="G39" s="164" t="str">
        <f t="shared" si="1"/>
        <v xml:space="preserve"> </v>
      </c>
      <c r="H39" s="105"/>
      <c r="I39" s="105"/>
      <c r="J39" s="105"/>
      <c r="K39" s="105"/>
      <c r="L39" s="105"/>
      <c r="M39" s="105"/>
      <c r="N39" s="105"/>
      <c r="O39" s="105"/>
      <c r="P39" s="105"/>
      <c r="Q39" s="105"/>
      <c r="R39" s="105"/>
      <c r="S39" s="105"/>
      <c r="T39" s="105"/>
      <c r="U39" s="105"/>
    </row>
    <row r="40" spans="1:21" s="157" customFormat="1">
      <c r="A40" s="154"/>
      <c r="B40" s="155"/>
      <c r="C40" s="156" t="s">
        <v>27</v>
      </c>
      <c r="D40" s="234" t="s">
        <v>32</v>
      </c>
      <c r="E40" s="217">
        <v>2</v>
      </c>
      <c r="F40" s="164"/>
      <c r="G40" s="164">
        <f t="shared" si="1"/>
        <v>0</v>
      </c>
      <c r="H40" s="105"/>
      <c r="I40" s="105"/>
      <c r="J40" s="105"/>
      <c r="K40" s="105"/>
      <c r="L40" s="105"/>
      <c r="M40" s="105"/>
      <c r="N40" s="105"/>
      <c r="O40" s="105"/>
      <c r="P40" s="105"/>
      <c r="Q40" s="105"/>
      <c r="R40" s="105"/>
      <c r="S40" s="105"/>
      <c r="T40" s="105"/>
      <c r="U40" s="105"/>
    </row>
    <row r="41" spans="1:21" s="69" customFormat="1">
      <c r="A41" s="70"/>
      <c r="B41" s="153"/>
      <c r="C41" s="146"/>
      <c r="D41" s="234"/>
      <c r="E41" s="217"/>
      <c r="F41" s="164"/>
      <c r="G41" s="164" t="str">
        <f t="shared" si="1"/>
        <v xml:space="preserve"> </v>
      </c>
      <c r="H41" s="105"/>
      <c r="I41" s="105"/>
      <c r="J41" s="105"/>
      <c r="K41" s="105"/>
      <c r="L41" s="105"/>
      <c r="M41" s="105"/>
      <c r="N41" s="105"/>
      <c r="O41" s="105"/>
      <c r="P41" s="105"/>
      <c r="Q41" s="105"/>
      <c r="R41" s="105"/>
      <c r="S41" s="105"/>
      <c r="T41" s="105"/>
      <c r="U41" s="105"/>
    </row>
    <row r="42" spans="1:21" s="69" customFormat="1">
      <c r="A42" s="112">
        <f>1+COUNT(A$2:A41)</f>
        <v>8</v>
      </c>
      <c r="B42" s="153"/>
      <c r="C42" s="146" t="s">
        <v>305</v>
      </c>
      <c r="D42" s="234"/>
      <c r="E42" s="217"/>
      <c r="F42" s="164"/>
      <c r="G42" s="164" t="str">
        <f t="shared" si="1"/>
        <v xml:space="preserve"> </v>
      </c>
      <c r="H42" s="105"/>
      <c r="I42" s="105"/>
      <c r="J42" s="105"/>
      <c r="K42" s="105"/>
      <c r="L42" s="105"/>
      <c r="M42" s="105"/>
      <c r="N42" s="105"/>
      <c r="O42" s="105"/>
      <c r="P42" s="105"/>
      <c r="Q42" s="105"/>
      <c r="R42" s="105"/>
      <c r="S42" s="105"/>
      <c r="T42" s="105"/>
      <c r="U42" s="105"/>
    </row>
    <row r="43" spans="1:21" s="69" customFormat="1">
      <c r="A43" s="70"/>
      <c r="B43" s="153"/>
      <c r="C43" s="146" t="s">
        <v>306</v>
      </c>
      <c r="D43" s="234"/>
      <c r="E43" s="217"/>
      <c r="F43" s="164"/>
      <c r="G43" s="164" t="str">
        <f t="shared" si="1"/>
        <v xml:space="preserve"> </v>
      </c>
      <c r="H43" s="105"/>
      <c r="I43" s="105"/>
      <c r="J43" s="105"/>
      <c r="K43" s="105"/>
      <c r="L43" s="105"/>
      <c r="M43" s="105"/>
      <c r="N43" s="105"/>
      <c r="O43" s="105"/>
      <c r="P43" s="105"/>
      <c r="Q43" s="105"/>
      <c r="R43" s="105"/>
      <c r="S43" s="105"/>
      <c r="T43" s="105"/>
      <c r="U43" s="105"/>
    </row>
    <row r="44" spans="1:21" s="69" customFormat="1">
      <c r="A44" s="70"/>
      <c r="B44" s="153"/>
      <c r="C44" s="146" t="s">
        <v>333</v>
      </c>
      <c r="D44" s="234" t="s">
        <v>24</v>
      </c>
      <c r="E44" s="217">
        <v>1</v>
      </c>
      <c r="F44" s="164"/>
      <c r="G44" s="164">
        <f t="shared" si="1"/>
        <v>0</v>
      </c>
      <c r="H44" s="105"/>
      <c r="I44" s="105"/>
      <c r="J44" s="105"/>
      <c r="K44" s="105"/>
      <c r="L44" s="105"/>
      <c r="M44" s="105"/>
      <c r="N44" s="105"/>
      <c r="O44" s="105"/>
      <c r="P44" s="105"/>
      <c r="Q44" s="105"/>
      <c r="R44" s="105"/>
      <c r="S44" s="105"/>
      <c r="T44" s="105"/>
      <c r="U44" s="105"/>
    </row>
    <row r="45" spans="1:21" s="69" customFormat="1">
      <c r="A45" s="70"/>
      <c r="B45" s="153"/>
      <c r="C45" s="146" t="s">
        <v>334</v>
      </c>
      <c r="D45" s="234" t="s">
        <v>24</v>
      </c>
      <c r="E45" s="217">
        <v>1</v>
      </c>
      <c r="F45" s="164"/>
      <c r="G45" s="164">
        <f>IF(E45&lt;&gt;0,E45*$F45," ")</f>
        <v>0</v>
      </c>
      <c r="H45" s="105"/>
      <c r="I45" s="105"/>
      <c r="J45" s="105"/>
      <c r="K45" s="105"/>
      <c r="L45" s="105"/>
      <c r="M45" s="105"/>
      <c r="N45" s="105"/>
      <c r="O45" s="105"/>
      <c r="P45" s="105"/>
      <c r="Q45" s="105"/>
      <c r="R45" s="105"/>
      <c r="S45" s="105"/>
      <c r="T45" s="105"/>
      <c r="U45" s="105"/>
    </row>
    <row r="46" spans="1:21" s="69" customFormat="1">
      <c r="A46" s="70"/>
      <c r="B46" s="153"/>
      <c r="C46" s="146"/>
      <c r="D46" s="234"/>
      <c r="E46" s="217"/>
      <c r="F46" s="164"/>
      <c r="G46" s="164" t="str">
        <f t="shared" si="1"/>
        <v xml:space="preserve"> </v>
      </c>
      <c r="H46" s="105"/>
      <c r="I46" s="105"/>
      <c r="J46" s="105"/>
      <c r="K46" s="105"/>
      <c r="L46" s="105"/>
      <c r="M46" s="105"/>
      <c r="N46" s="105"/>
      <c r="O46" s="105"/>
      <c r="P46" s="105"/>
      <c r="Q46" s="105"/>
      <c r="R46" s="105"/>
      <c r="S46" s="105"/>
      <c r="T46" s="105"/>
      <c r="U46" s="105"/>
    </row>
    <row r="47" spans="1:21" s="69" customFormat="1">
      <c r="A47" s="112">
        <f>1+COUNT(A$2:A46)</f>
        <v>9</v>
      </c>
      <c r="B47" s="153"/>
      <c r="C47" s="146" t="s">
        <v>307</v>
      </c>
      <c r="D47" s="234"/>
      <c r="E47" s="217"/>
      <c r="F47" s="164"/>
      <c r="G47" s="164" t="str">
        <f t="shared" si="1"/>
        <v xml:space="preserve"> </v>
      </c>
      <c r="H47" s="105"/>
      <c r="I47" s="105"/>
      <c r="J47" s="105"/>
      <c r="K47" s="105"/>
      <c r="L47" s="105"/>
      <c r="M47" s="105"/>
      <c r="N47" s="105"/>
      <c r="O47" s="105"/>
      <c r="P47" s="105"/>
      <c r="Q47" s="105"/>
      <c r="R47" s="105"/>
      <c r="S47" s="105"/>
      <c r="T47" s="105"/>
      <c r="U47" s="105"/>
    </row>
    <row r="48" spans="1:21" s="69" customFormat="1" ht="63.75">
      <c r="A48" s="70"/>
      <c r="B48" s="153"/>
      <c r="C48" s="146" t="s">
        <v>313</v>
      </c>
      <c r="D48" s="234"/>
      <c r="E48" s="217"/>
      <c r="F48" s="164"/>
      <c r="G48" s="164" t="str">
        <f t="shared" si="1"/>
        <v xml:space="preserve"> </v>
      </c>
      <c r="H48" s="105"/>
      <c r="I48" s="105"/>
      <c r="J48" s="105"/>
      <c r="K48" s="105"/>
      <c r="L48" s="105"/>
      <c r="M48" s="105"/>
      <c r="N48" s="105"/>
      <c r="O48" s="105"/>
      <c r="P48" s="105"/>
      <c r="Q48" s="105"/>
      <c r="R48" s="105"/>
      <c r="S48" s="105"/>
      <c r="T48" s="105"/>
      <c r="U48" s="105"/>
    </row>
    <row r="49" spans="1:24" s="69" customFormat="1">
      <c r="A49" s="70"/>
      <c r="B49" s="153"/>
      <c r="C49" s="146" t="s">
        <v>335</v>
      </c>
      <c r="D49" s="234" t="s">
        <v>205</v>
      </c>
      <c r="E49" s="217">
        <v>1</v>
      </c>
      <c r="F49" s="164"/>
      <c r="G49" s="164">
        <f t="shared" si="1"/>
        <v>0</v>
      </c>
      <c r="H49" s="105"/>
      <c r="I49" s="105"/>
      <c r="J49" s="105"/>
      <c r="K49" s="105"/>
      <c r="L49" s="105"/>
      <c r="M49" s="105"/>
      <c r="N49" s="105"/>
      <c r="O49" s="105"/>
      <c r="P49" s="105"/>
      <c r="Q49" s="105"/>
      <c r="R49" s="105"/>
      <c r="S49" s="105"/>
      <c r="T49" s="105"/>
      <c r="U49" s="105"/>
    </row>
    <row r="50" spans="1:24" s="69" customFormat="1">
      <c r="A50" s="70"/>
      <c r="B50" s="153"/>
      <c r="C50" s="146" t="s">
        <v>312</v>
      </c>
      <c r="D50" s="234" t="s">
        <v>205</v>
      </c>
      <c r="E50" s="217">
        <v>1</v>
      </c>
      <c r="F50" s="164"/>
      <c r="G50" s="164">
        <f t="shared" si="1"/>
        <v>0</v>
      </c>
      <c r="H50" s="105"/>
      <c r="I50" s="105"/>
      <c r="J50" s="105"/>
      <c r="K50" s="105"/>
      <c r="L50" s="105"/>
      <c r="M50" s="105"/>
      <c r="N50" s="105"/>
      <c r="O50" s="105"/>
      <c r="P50" s="105"/>
      <c r="Q50" s="105"/>
      <c r="R50" s="105"/>
      <c r="S50" s="105"/>
      <c r="T50" s="105"/>
      <c r="U50" s="105"/>
    </row>
    <row r="51" spans="1:24" s="69" customFormat="1">
      <c r="A51" s="70"/>
      <c r="B51" s="153"/>
      <c r="C51" s="146"/>
      <c r="D51" s="234"/>
      <c r="E51" s="217"/>
      <c r="F51" s="164"/>
      <c r="G51" s="164" t="str">
        <f t="shared" si="1"/>
        <v xml:space="preserve"> </v>
      </c>
      <c r="H51" s="105"/>
      <c r="I51" s="105"/>
      <c r="J51" s="105"/>
      <c r="K51" s="105"/>
      <c r="L51" s="105"/>
      <c r="M51" s="105"/>
      <c r="N51" s="105"/>
      <c r="O51" s="105"/>
      <c r="P51" s="105"/>
      <c r="Q51" s="105"/>
      <c r="R51" s="105"/>
      <c r="S51" s="105"/>
      <c r="T51" s="105"/>
      <c r="U51" s="105"/>
    </row>
    <row r="52" spans="1:24" s="69" customFormat="1">
      <c r="A52" s="112">
        <f>1+COUNT(A$2:A51)</f>
        <v>10</v>
      </c>
      <c r="B52" s="153"/>
      <c r="C52" s="146" t="s">
        <v>308</v>
      </c>
      <c r="D52" s="234"/>
      <c r="E52" s="217"/>
      <c r="F52" s="164"/>
      <c r="G52" s="164" t="str">
        <f>IF(E52&lt;&gt;0,E52*$F52," ")</f>
        <v xml:space="preserve"> </v>
      </c>
      <c r="H52" s="105"/>
      <c r="I52" s="105"/>
      <c r="J52" s="105"/>
      <c r="K52" s="105"/>
      <c r="L52" s="105"/>
      <c r="M52" s="105"/>
      <c r="N52" s="105"/>
      <c r="O52" s="105"/>
      <c r="P52" s="105"/>
      <c r="Q52" s="105"/>
      <c r="R52" s="105"/>
      <c r="S52" s="105"/>
      <c r="T52" s="105"/>
      <c r="U52" s="105"/>
    </row>
    <row r="53" spans="1:24" s="69" customFormat="1" ht="25.5">
      <c r="A53" s="70"/>
      <c r="B53" s="153"/>
      <c r="C53" s="146" t="s">
        <v>309</v>
      </c>
      <c r="D53" s="234"/>
      <c r="E53" s="217"/>
      <c r="F53" s="164"/>
      <c r="G53" s="164" t="str">
        <f>IF(E53&lt;&gt;0,E53*$F53," ")</f>
        <v xml:space="preserve"> </v>
      </c>
      <c r="H53" s="105"/>
      <c r="I53" s="105"/>
      <c r="J53" s="105"/>
      <c r="K53" s="105"/>
      <c r="L53" s="105"/>
      <c r="M53" s="105"/>
      <c r="N53" s="105"/>
      <c r="O53" s="105"/>
      <c r="P53" s="105"/>
      <c r="Q53" s="105"/>
      <c r="R53" s="105"/>
      <c r="S53" s="105"/>
      <c r="T53" s="105"/>
      <c r="U53" s="105"/>
    </row>
    <row r="54" spans="1:24" s="144" customFormat="1">
      <c r="A54" s="158"/>
      <c r="B54" s="159"/>
      <c r="C54" s="145"/>
      <c r="D54" s="234" t="s">
        <v>24</v>
      </c>
      <c r="E54" s="217">
        <v>1</v>
      </c>
      <c r="F54" s="164"/>
      <c r="G54" s="164">
        <f>IF(E54&lt;&gt;0,E54*$F54," ")</f>
        <v>0</v>
      </c>
      <c r="H54" s="105"/>
      <c r="I54" s="105"/>
      <c r="J54" s="105"/>
      <c r="K54" s="105"/>
      <c r="L54" s="105"/>
      <c r="M54" s="105"/>
      <c r="N54" s="105"/>
      <c r="O54" s="105"/>
      <c r="P54" s="105"/>
      <c r="Q54" s="105"/>
      <c r="R54" s="105"/>
      <c r="S54" s="105"/>
      <c r="T54" s="105"/>
      <c r="U54" s="105"/>
    </row>
    <row r="55" spans="1:24" s="69" customFormat="1">
      <c r="A55" s="70"/>
      <c r="B55" s="153"/>
      <c r="C55" s="146"/>
      <c r="D55" s="234"/>
      <c r="E55" s="217"/>
      <c r="F55" s="164"/>
      <c r="G55" s="164" t="str">
        <f>IF(E55&lt;&gt;0,E55*$F55," ")</f>
        <v xml:space="preserve"> </v>
      </c>
      <c r="H55" s="114"/>
      <c r="I55" s="114"/>
      <c r="J55" s="114"/>
      <c r="K55" s="114"/>
      <c r="L55" s="114"/>
      <c r="M55" s="114"/>
      <c r="N55" s="114"/>
      <c r="O55" s="114"/>
      <c r="P55" s="114"/>
      <c r="Q55" s="114"/>
      <c r="R55" s="114"/>
      <c r="S55" s="114"/>
      <c r="T55" s="114"/>
      <c r="U55" s="114"/>
    </row>
    <row r="56" spans="1:24" s="84" customFormat="1">
      <c r="A56" s="28">
        <f>1+COUNT(A$1:A55)</f>
        <v>11</v>
      </c>
      <c r="B56" s="23"/>
      <c r="C56" s="29" t="s">
        <v>420</v>
      </c>
      <c r="D56" s="227"/>
      <c r="E56" s="210"/>
      <c r="F56" s="30"/>
      <c r="G56" s="30"/>
      <c r="H56" s="5"/>
      <c r="I56" s="5"/>
      <c r="J56" s="5"/>
      <c r="K56" s="5"/>
      <c r="L56" s="5"/>
      <c r="M56" s="5"/>
      <c r="N56" s="5"/>
      <c r="O56" s="5"/>
      <c r="P56" s="5"/>
      <c r="Q56" s="5"/>
      <c r="R56" s="5"/>
      <c r="S56" s="5"/>
      <c r="T56" s="5"/>
      <c r="U56" s="5"/>
      <c r="V56" s="5"/>
      <c r="W56" s="5"/>
      <c r="X56" s="5"/>
    </row>
    <row r="57" spans="1:24" s="84" customFormat="1" ht="38.25">
      <c r="A57" s="28"/>
      <c r="B57" s="23"/>
      <c r="C57" s="29" t="s">
        <v>421</v>
      </c>
      <c r="D57" s="227"/>
      <c r="E57" s="210"/>
      <c r="F57" s="30"/>
      <c r="G57" s="30"/>
      <c r="H57" s="5"/>
      <c r="I57" s="5"/>
      <c r="J57" s="5"/>
      <c r="K57" s="5"/>
      <c r="L57" s="5"/>
      <c r="M57" s="5"/>
      <c r="N57" s="5"/>
      <c r="O57" s="5"/>
      <c r="P57" s="5"/>
      <c r="Q57" s="5"/>
      <c r="R57" s="5"/>
      <c r="S57" s="5"/>
      <c r="T57" s="5"/>
      <c r="U57" s="5"/>
      <c r="V57" s="5"/>
      <c r="W57" s="5"/>
      <c r="X57" s="5"/>
    </row>
    <row r="58" spans="1:24" s="84" customFormat="1">
      <c r="A58" s="28"/>
      <c r="B58" s="23"/>
      <c r="C58" s="29"/>
      <c r="D58" s="227" t="s">
        <v>70</v>
      </c>
      <c r="E58" s="245">
        <v>1</v>
      </c>
      <c r="F58" s="30"/>
      <c r="G58" s="57">
        <f>+F58*E58</f>
        <v>0</v>
      </c>
      <c r="H58" s="5"/>
      <c r="I58" s="5"/>
      <c r="J58" s="5"/>
      <c r="K58" s="5"/>
      <c r="L58" s="5"/>
      <c r="M58" s="5"/>
      <c r="N58" s="5"/>
      <c r="O58" s="5"/>
      <c r="P58" s="5"/>
      <c r="Q58" s="5"/>
      <c r="R58" s="5"/>
      <c r="S58" s="5"/>
      <c r="T58" s="5"/>
      <c r="U58" s="5"/>
      <c r="V58" s="5"/>
      <c r="W58" s="5"/>
      <c r="X58" s="5"/>
    </row>
    <row r="59" spans="1:24" s="69" customFormat="1">
      <c r="A59" s="70"/>
      <c r="B59" s="153"/>
      <c r="C59" s="146"/>
      <c r="D59" s="234"/>
      <c r="E59" s="217"/>
      <c r="F59" s="164"/>
      <c r="G59" s="164" t="str">
        <f>IF(E59&lt;&gt;0,E59*F59," ")</f>
        <v xml:space="preserve"> </v>
      </c>
      <c r="H59" s="105"/>
      <c r="I59" s="105"/>
      <c r="J59" s="105"/>
      <c r="K59" s="105"/>
      <c r="L59" s="105"/>
      <c r="M59" s="105"/>
      <c r="N59" s="105"/>
      <c r="O59" s="105"/>
      <c r="P59" s="105"/>
      <c r="Q59" s="105"/>
      <c r="R59" s="105"/>
      <c r="S59" s="105"/>
      <c r="T59" s="105"/>
      <c r="U59" s="105"/>
    </row>
    <row r="60" spans="1:24" s="69" customFormat="1">
      <c r="A60" s="160"/>
      <c r="B60" s="161"/>
      <c r="C60" s="162" t="str">
        <f>+C1</f>
        <v>MEDICINSKI PLINI</v>
      </c>
      <c r="D60" s="235"/>
      <c r="E60" s="218"/>
      <c r="F60" s="166"/>
      <c r="G60" s="166">
        <f>SUM(G2:G59)</f>
        <v>0</v>
      </c>
      <c r="H60" s="129"/>
      <c r="I60" s="129"/>
      <c r="J60" s="129"/>
      <c r="K60" s="129"/>
      <c r="L60" s="129"/>
      <c r="M60" s="129"/>
      <c r="N60" s="129"/>
      <c r="O60" s="129"/>
      <c r="P60" s="129"/>
      <c r="Q60" s="129"/>
      <c r="R60" s="129"/>
      <c r="S60" s="129"/>
      <c r="T60" s="129"/>
      <c r="U60" s="129"/>
    </row>
  </sheetData>
  <sheetProtection selectLockedCells="1" selectUnlockedCells="1"/>
  <pageMargins left="0.98425196850393704" right="0.39370078740157483" top="0.59055118110236227" bottom="0.59055118110236227" header="0.19685039370078741" footer="0.19685039370078741"/>
  <pageSetup paperSize="9" firstPageNumber="0" orientation="portrait" horizontalDpi="300" verticalDpi="300" r:id="rId1"/>
  <headerFooter alignWithMargins="0">
    <oddHeader>&amp;R             PINSS d.o.o. Nova Gorica</oddHeader>
    <oddFooter>&amp;L             &amp;F&amp;RStran &amp;P (&amp;N)</oddFooter>
  </headerFooter>
  <rowBreaks count="1" manualBreakCount="1">
    <brk id="3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16</vt:i4>
      </vt:variant>
    </vt:vector>
  </HeadingPairs>
  <TitlesOfParts>
    <vt:vector size="25" baseType="lpstr">
      <vt:lpstr>0.1</vt:lpstr>
      <vt:lpstr>0.2</vt:lpstr>
      <vt:lpstr>101</vt:lpstr>
      <vt:lpstr>201</vt:lpstr>
      <vt:lpstr>202</vt:lpstr>
      <vt:lpstr>203</vt:lpstr>
      <vt:lpstr>204</vt:lpstr>
      <vt:lpstr>301</vt:lpstr>
      <vt:lpstr>401</vt:lpstr>
      <vt:lpstr>'0.1'!Področje_tiskanja</vt:lpstr>
      <vt:lpstr>'0.2'!Področje_tiskanja</vt:lpstr>
      <vt:lpstr>'101'!Področje_tiskanja</vt:lpstr>
      <vt:lpstr>'201'!Področje_tiskanja</vt:lpstr>
      <vt:lpstr>'202'!Področje_tiskanja</vt:lpstr>
      <vt:lpstr>'203'!Področje_tiskanja</vt:lpstr>
      <vt:lpstr>'204'!Področje_tiskanja</vt:lpstr>
      <vt:lpstr>'301'!Področje_tiskanja</vt:lpstr>
      <vt:lpstr>'401'!Področje_tiskanja</vt:lpstr>
      <vt:lpstr>'101'!Tiskanje_naslovov</vt:lpstr>
      <vt:lpstr>'201'!Tiskanje_naslovov</vt:lpstr>
      <vt:lpstr>'202'!Tiskanje_naslovov</vt:lpstr>
      <vt:lpstr>'203'!Tiskanje_naslovov</vt:lpstr>
      <vt:lpstr>'204'!Tiskanje_naslovov</vt:lpstr>
      <vt:lpstr>'301'!Tiskanje_naslovov</vt:lpstr>
      <vt:lpstr>'401'!Tiskanje_naslovov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Samo</dc:creator>
  <cp:lastModifiedBy>uporabnik</cp:lastModifiedBy>
  <cp:lastPrinted>2016-08-29T12:21:28Z</cp:lastPrinted>
  <dcterms:created xsi:type="dcterms:W3CDTF">2013-09-02T06:25:06Z</dcterms:created>
  <dcterms:modified xsi:type="dcterms:W3CDTF">2020-01-07T11:31:54Z</dcterms:modified>
</cp:coreProperties>
</file>